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1. Титульный" sheetId="1" r:id="rId1"/>
    <sheet name="2. Содержание" sheetId="2" r:id="rId2"/>
    <sheet name="3.  Таблица 1" sheetId="3" r:id="rId3"/>
    <sheet name="4. Табл.2 (1-й планов. фин.год)" sheetId="4" r:id="rId4"/>
    <sheet name="5. Табл. 2.1 ПФХД" sheetId="5" r:id="rId5"/>
    <sheet name="6.Прил. 2.2 ПФХД" sheetId="6" r:id="rId6"/>
    <sheet name="Лист1" sheetId="7" r:id="rId7"/>
  </sheets>
  <definedNames>
    <definedName name="_xlnm.Print_Area" localSheetId="1">'2. Содержание'!$A$1:$DX$12</definedName>
    <definedName name="_xlnm.Print_Area" localSheetId="3">'4. Табл.2 (1-й планов. фин.год)'!$A$1:$L$45</definedName>
    <definedName name="_xlnm.Print_Titles" localSheetId="3">'4. Табл.2 (1-й планов. фин.год)'!$7:$11</definedName>
    <definedName name="_xlnm.Print_Area" localSheetId="3">'4. Табл.2 (1-й планов. фин.год)'!$A$1:$L$44</definedName>
  </definedNames>
  <calcPr fullCalcOnLoad="1"/>
</workbook>
</file>

<file path=xl/sharedStrings.xml><?xml version="1.0" encoding="utf-8"?>
<sst xmlns="http://schemas.openxmlformats.org/spreadsheetml/2006/main" count="341" uniqueCount="220">
  <si>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</si>
  <si>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</si>
  <si>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</si>
  <si>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</si>
  <si>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</si>
  <si>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</si>
  <si>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</si>
  <si>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</si>
  <si>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</si>
  <si>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</si>
  <si>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</si>
  <si>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</si>
  <si>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</si>
  <si>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</si>
  <si>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</si>
  <si>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</si>
  <si>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</si>
  <si>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</si>
  <si>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</si>
  <si>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</si>
  <si>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декабря</t>
  </si>
  <si>
    <t>18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</si>
  <si>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</si>
  <si>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</si>
  <si>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</si>
  <si>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</si>
  <si>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</si>
  <si>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</si>
  <si>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</si>
  <si>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</si>
  <si>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</si>
  <si>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</si>
  <si>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</si>
  <si>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</si>
  <si>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</si>
  <si>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</si>
  <si>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</si>
  <si>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</si>
  <si>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</si>
  <si>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</si>
  <si>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</si>
  <si>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</si>
  <si>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</si>
  <si>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</si>
  <si>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</si>
  <si>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</si>
  <si>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</si>
  <si>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</si>
  <si>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</si>
  <si>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</si>
  <si>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</si>
  <si>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</si>
  <si>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</si>
  <si>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</si>
  <si>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в том числе: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</si>
  <si>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</si>
  <si>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</si>
  <si>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</si>
  <si>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</si>
  <si>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</si>
  <si>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</si>
  <si>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</si>
  <si>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</si>
  <si>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</si>
  <si>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</si>
  <si>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</si>
  <si>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</si>
  <si>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</si>
  <si>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</si>
  <si>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</si>
  <si>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</si>
  <si>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</si>
  <si>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</si>
  <si>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</si>
  <si>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</si>
  <si>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</si>
  <si>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</si>
  <si>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</si>
  <si>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</si>
  <si>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</si>
  <si>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</si>
  <si>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</si>
  <si>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</si>
  <si>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</si>
  <si>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</si>
  <si>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</si>
  <si>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</si>
  <si>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</si>
  <si>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</si>
  <si>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</si>
  <si>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</si>
  <si>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</si>
  <si>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</si>
  <si>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</si>
  <si>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</si>
  <si>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</si>
  <si>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</si>
  <si>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</si>
  <si>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</si>
  <si>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</si>
  <si>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</si>
  <si>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</si>
  <si>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</si>
  <si>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</si>
  <si>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</si>
  <si>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</si>
  <si>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</si>
  <si>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</si>
  <si>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</si>
  <si>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</si>
  <si>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</si>
  <si>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</si>
  <si>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</si>
  <si>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</si>
  <si>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</si>
  <si>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</si>
  <si>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</si>
  <si>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2019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</si>
  <si>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</si>
  <si>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</si>
  <si>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</si>
  <si>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</si>
  <si>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</si>
  <si>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</si>
  <si>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</si>
  <si>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</si>
  <si>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</si>
  <si>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</si>
  <si>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</si>
  <si>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</si>
  <si>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</si>
  <si>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</si>
  <si>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</si>
  <si>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х</t>
  </si>
  <si>
    <t>Код видов расходов</t>
  </si>
  <si>
    <t xml:space="preserve">Источник финансового обеспечения </t>
  </si>
  <si>
    <t xml:space="preserve">Итого: </t>
  </si>
  <si>
    <t>Наименование 
расходов</t>
  </si>
  <si>
    <t>Сумма, руб. 
(гр. 3 x гр. 4 x 
гр. 5)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</si>
  <si>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</si>
  <si>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</si>
  <si>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</si>
  <si>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</si>
  <si>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</si>
  <si>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</si>
  <si>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</si>
  <si>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</si>
  <si>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</si>
  <si>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</si>
  <si>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</si>
  <si>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</si>
  <si>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</si>
  <si>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</si>
  <si>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</si>
  <si>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</si>
  <si>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</si>
  <si>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</si>
  <si>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</si>
  <si>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</si>
  <si>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</si>
  <si>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</si>
  <si>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</si>
  <si>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</si>
  <si>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</si>
  <si>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</si>
  <si>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</si>
  <si>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</si>
  <si>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</si>
  <si>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</si>
  <si>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</si>
  <si>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</si>
  <si>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</si>
  <si>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</si>
  <si>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</si>
  <si>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Количество</t>
  </si>
  <si>
    <t>Ставка 
арендной 
платы</t>
  </si>
  <si>
    <t>Стоимость 
с учетом НДС, 
руб.</t>
  </si>
  <si>
    <t>1.3. Перечень услуг (работ), относящихся в соответствии с Уставом к основным видам деятельности  учреждения, предоставление которых для физических и юридических лиц осуществляется, в том числе за плату:</t>
  </si>
  <si>
    <t>1.реализация различных по срокам и уровняю профессиональных образовательных программ среднего профессионального образования по различным направлениям A8 освоение которых удостоверяется дипломами о среднем профессиональном образовании государственного образца;                                                                                                                                                                                                                2.удостоверение потребностей общества в квалифицированных специалистах со средним профессиоанльным образованием в области энергетики, строительства,медицины,психологии,стоматологии, пожарной безопасности, управление менеджментом, экономики и юриспруденции;                                                                                                                                                                                                                                          3.формирование у обучающихся гражданской позиции, способности к труду и жизни в условиях современной цивилизации идемократии;                                                                                                                                                                                                                                                          4.сохранение и приумножение нравственных, культурных и научных ценностей общества;                                                                                                         5.распространение знаний среди населения, повышение его образовательного культурного уровня.</t>
  </si>
  <si>
    <t>1.1. Цели деятельности  учреждения:</t>
  </si>
  <si>
    <t>1.2. Виды деятельности  учреждения :</t>
  </si>
  <si>
    <t xml:space="preserve">1. Подготовка квалифицированных рабочих, служащих и специалистов по программам среднего профессионального образования;                                                                                                                                                                      2. Организация и проведение фундаментальных, поисковых, прикладных научных исследований, сертификационных и др. испытаний, опятно-конструкторских работ, направленных на решение проблем народного хозяйства, участие в инновационной деятельности.
исследования.                                                                                                                                                                                                                        3.Углубленная подготовка и углубленное изучение предметов по профилю реализуемых в колледже программ.                                                            4.Организация и проведение подготовительных курсов для поступающих.                                                                                                                          5.Профессиональное обучение, повышение квалификации и переподготовка рабочих, служащих и специалистов.                                                                                            </t>
  </si>
  <si>
    <t>85.21 Образование профессиональное среднее
71.20 Технические испытания,
исследования, анализ и сертификация</t>
  </si>
  <si>
    <t>на 01.01.2019 г.</t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</si>
  <si>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</si>
  <si>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t>на 2020 год
1-ый год
планового
периода</t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</si>
  <si>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</si>
  <si>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на 2021 год
2-ый год
планового
периода</t>
  </si>
  <si>
    <t>на 2020год
1-ый год
планового
периода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</si>
  <si>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"01" января </t>
    </r>
    <r>
      <rPr>
        <b/>
        <u val="single"/>
        <sz val="11"/>
        <rFont val="Times New Roman"/>
        <family val="1"/>
      </rPr>
      <t xml:space="preserve"> 2019 г.</t>
    </r>
  </si>
  <si>
    <t>ПРОФЕССИОНАЛЬНАЯ  ОБРАЗОВАТЕЛЬНАЯ АВТОНОМНАЯ НЕКОММЕРЧЕСКАЯ ОРГАНИЗАЦИЯ "ЭНЕРГЕТИЧЕСКИЙ КОЛЛЕДЖ"</t>
  </si>
  <si>
    <t>0545024176/055401001</t>
  </si>
  <si>
    <t>Хаппалаев Аслан Юсупович</t>
  </si>
  <si>
    <t>16</t>
  </si>
  <si>
    <t>Директор ПО АНО "Энергетический колледж"</t>
  </si>
  <si>
    <t>16.12.2018</t>
  </si>
  <si>
    <t>69305581</t>
  </si>
  <si>
    <t>368305, Россия, Республика Дагестан, г.Каспийск, ул.Алферова дом 2.</t>
  </si>
  <si>
    <t xml:space="preserve">Федеральный/республиканский </t>
  </si>
  <si>
    <t>Управление Федерального Казначейства по республике Дагестан</t>
  </si>
  <si>
    <t>Хаппалаев А.Ю.</t>
  </si>
  <si>
    <t>Девришева Р.Р.</t>
  </si>
  <si>
    <t>ФИНАНСОВО-ХОЗЯЙСТВЕННОЙ ДЕЯТЕЛЬНОСТИ  УЧРЕЖДЕНИЮ НА 20</t>
  </si>
  <si>
    <t>383</t>
  </si>
  <si>
    <t>Отпуск по уходу за ребенком</t>
  </si>
  <si>
    <t>Аренда помещения</t>
  </si>
  <si>
    <t>260</t>
  </si>
  <si>
    <t>Министерство образования РД/ Поступления от оказания услуг</t>
  </si>
  <si>
    <t>250</t>
  </si>
  <si>
    <t>Стипендия</t>
  </si>
  <si>
    <t>Расходы на хозяйственные нужды, товары и услуги</t>
  </si>
  <si>
    <t>Министерство образования РД/ Министерство просвещенич РФ/ Поступления от оказания услуг</t>
  </si>
  <si>
    <t>230</t>
  </si>
  <si>
    <t>Налоги во внебюджетные фонды</t>
  </si>
  <si>
    <r>
      <t>1.4. Общая балансовая стоимость движимого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8 632 000,00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</si>
  <si>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1. Расчеты (обоснования) выплат персоналу по уходу за ребенком</t>
  </si>
  <si>
    <t>2.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</si>
  <si>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4. Расчет (обоснование) прочих расходов 
(кроме расходов на закупку товаров, работ, услуг)</t>
  </si>
  <si>
    <t>5. Расчет (обоснование) расходов на закупку товаров, работ, услуг</t>
  </si>
  <si>
    <t>5.1. Расчет (обоснование) расходов на оплату аренды имущества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</si>
</sst>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[$-FC19]d\ mmmm\ yyyy\ &quot;г.&quot;"/>
  </numFmts>
  <fonts count="81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6.5"/>
      <color indexed="10"/>
      <name val="Times New Roman"/>
      <family val="1"/>
    </font>
    <font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sz val="6.5"/>
      <color rgb="FFFF0000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sz val="7.5"/>
      <color rgb="FF0000FF"/>
      <name val="Times New Roman"/>
      <family val="1"/>
    </font>
    <font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5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" fontId="69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top" wrapText="1"/>
    </xf>
    <xf numFmtId="0" fontId="7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4" fontId="70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1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2" fillId="0" borderId="0" xfId="0" applyFont="1" applyFill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4" fontId="69" fillId="0" borderId="18" xfId="0" applyNumberFormat="1" applyFont="1" applyFill="1" applyBorder="1" applyAlignment="1">
      <alignment horizontal="center" vertical="center" wrapText="1"/>
    </xf>
    <xf numFmtId="4" fontId="69" fillId="0" borderId="18" xfId="0" applyNumberFormat="1" applyFont="1" applyFill="1" applyBorder="1" applyAlignment="1">
      <alignment horizontal="center" vertical="center" wrapText="1"/>
    </xf>
    <xf numFmtId="176" fontId="69" fillId="0" borderId="18" xfId="6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75" fillId="0" borderId="21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left"/>
    </xf>
    <xf numFmtId="0" fontId="10" fillId="0" borderId="22" xfId="0" applyNumberFormat="1" applyFont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21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76" fillId="0" borderId="21" xfId="0" applyNumberFormat="1" applyFont="1" applyFill="1" applyBorder="1" applyAlignment="1">
      <alignment horizontal="left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5" fillId="0" borderId="21" xfId="0" applyNumberFormat="1" applyFont="1" applyFill="1" applyBorder="1" applyAlignment="1">
      <alignment horizontal="center"/>
    </xf>
    <xf numFmtId="49" fontId="75" fillId="0" borderId="21" xfId="0" applyNumberFormat="1" applyFont="1" applyFill="1" applyBorder="1" applyAlignment="1">
      <alignment horizontal="left"/>
    </xf>
    <xf numFmtId="49" fontId="75" fillId="0" borderId="29" xfId="0" applyNumberFormat="1" applyFont="1" applyFill="1" applyBorder="1" applyAlignment="1">
      <alignment horizontal="center"/>
    </xf>
    <xf numFmtId="49" fontId="75" fillId="0" borderId="18" xfId="0" applyNumberFormat="1" applyFont="1" applyFill="1" applyBorder="1" applyAlignment="1">
      <alignment horizontal="center"/>
    </xf>
    <xf numFmtId="49" fontId="75" fillId="0" borderId="30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5" fillId="0" borderId="36" xfId="0" applyNumberFormat="1" applyFont="1" applyFill="1" applyBorder="1" applyAlignment="1">
      <alignment horizontal="center"/>
    </xf>
    <xf numFmtId="49" fontId="75" fillId="0" borderId="37" xfId="0" applyNumberFormat="1" applyFont="1" applyFill="1" applyBorder="1" applyAlignment="1">
      <alignment horizontal="center"/>
    </xf>
    <xf numFmtId="49" fontId="75" fillId="0" borderId="38" xfId="0" applyNumberFormat="1" applyFont="1" applyFill="1" applyBorder="1" applyAlignment="1">
      <alignment horizontal="center"/>
    </xf>
    <xf numFmtId="0" fontId="77" fillId="0" borderId="21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wrapText="1"/>
    </xf>
    <xf numFmtId="49" fontId="7" fillId="0" borderId="4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 horizontal="center" wrapText="1"/>
    </xf>
    <xf numFmtId="0" fontId="78" fillId="0" borderId="21" xfId="0" applyNumberFormat="1" applyFont="1" applyFill="1" applyBorder="1" applyAlignment="1">
      <alignment horizontal="center" wrapText="1"/>
    </xf>
    <xf numFmtId="49" fontId="75" fillId="0" borderId="40" xfId="0" applyNumberFormat="1" applyFont="1" applyFill="1" applyBorder="1" applyAlignment="1">
      <alignment horizontal="center"/>
    </xf>
    <xf numFmtId="49" fontId="75" fillId="0" borderId="22" xfId="0" applyNumberFormat="1" applyFont="1" applyFill="1" applyBorder="1" applyAlignment="1">
      <alignment horizontal="center"/>
    </xf>
    <xf numFmtId="49" fontId="75" fillId="0" borderId="41" xfId="0" applyNumberFormat="1" applyFont="1" applyFill="1" applyBorder="1" applyAlignment="1">
      <alignment horizontal="center"/>
    </xf>
    <xf numFmtId="49" fontId="75" fillId="0" borderId="42" xfId="0" applyNumberFormat="1" applyFont="1" applyFill="1" applyBorder="1" applyAlignment="1">
      <alignment horizontal="center"/>
    </xf>
    <xf numFmtId="49" fontId="75" fillId="0" borderId="43" xfId="0" applyNumberFormat="1" applyFont="1" applyFill="1" applyBorder="1" applyAlignment="1">
      <alignment horizontal="center"/>
    </xf>
    <xf numFmtId="49" fontId="75" fillId="0" borderId="44" xfId="0" applyNumberFormat="1" applyFont="1" applyFill="1" applyBorder="1" applyAlignment="1">
      <alignment horizontal="center"/>
    </xf>
    <xf numFmtId="49" fontId="75" fillId="0" borderId="0" xfId="0" applyNumberFormat="1" applyFont="1" applyFill="1" applyBorder="1" applyAlignment="1">
      <alignment horizontal="center"/>
    </xf>
    <xf numFmtId="49" fontId="75" fillId="0" borderId="45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center" wrapText="1"/>
    </xf>
    <xf numFmtId="0" fontId="75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72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/>
    </xf>
    <xf numFmtId="0" fontId="3" fillId="0" borderId="5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 wrapText="1"/>
    </xf>
    <xf numFmtId="0" fontId="12" fillId="0" borderId="32" xfId="0" applyNumberFormat="1" applyFont="1" applyBorder="1" applyAlignment="1">
      <alignment vertical="center" wrapText="1"/>
    </xf>
    <xf numFmtId="0" fontId="12" fillId="0" borderId="52" xfId="0" applyNumberFormat="1" applyFont="1" applyBorder="1" applyAlignment="1">
      <alignment vertical="center" wrapText="1"/>
    </xf>
    <xf numFmtId="4" fontId="79" fillId="0" borderId="10" xfId="0" applyNumberFormat="1" applyFont="1" applyBorder="1" applyAlignment="1">
      <alignment horizontal="center" vertical="center"/>
    </xf>
    <xf numFmtId="4" fontId="79" fillId="0" borderId="32" xfId="0" applyNumberFormat="1" applyFont="1" applyBorder="1" applyAlignment="1">
      <alignment horizontal="center" vertical="center"/>
    </xf>
    <xf numFmtId="4" fontId="79" fillId="0" borderId="5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indent="1"/>
    </xf>
    <xf numFmtId="0" fontId="3" fillId="0" borderId="32" xfId="0" applyNumberFormat="1" applyFont="1" applyBorder="1" applyAlignment="1">
      <alignment horizontal="left" vertical="center" wrapText="1" indent="1"/>
    </xf>
    <xf numFmtId="0" fontId="3" fillId="0" borderId="52" xfId="0" applyNumberFormat="1" applyFont="1" applyBorder="1" applyAlignment="1">
      <alignment horizontal="left" vertical="center" wrapText="1" indent="1"/>
    </xf>
    <xf numFmtId="4" fontId="72" fillId="0" borderId="10" xfId="0" applyNumberFormat="1" applyFont="1" applyBorder="1" applyAlignment="1">
      <alignment horizontal="center" vertical="center"/>
    </xf>
    <xf numFmtId="4" fontId="72" fillId="0" borderId="32" xfId="0" applyNumberFormat="1" applyFont="1" applyBorder="1" applyAlignment="1">
      <alignment horizontal="center" vertical="center"/>
    </xf>
    <xf numFmtId="4" fontId="72" fillId="0" borderId="5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indent="4"/>
    </xf>
    <xf numFmtId="0" fontId="3" fillId="0" borderId="32" xfId="0" applyNumberFormat="1" applyFont="1" applyBorder="1" applyAlignment="1">
      <alignment horizontal="left" vertical="center" wrapText="1" indent="4"/>
    </xf>
    <xf numFmtId="0" fontId="3" fillId="0" borderId="52" xfId="0" applyNumberFormat="1" applyFont="1" applyBorder="1" applyAlignment="1">
      <alignment horizontal="left" vertical="center" wrapText="1" indent="4"/>
    </xf>
    <xf numFmtId="0" fontId="3" fillId="0" borderId="10" xfId="0" applyNumberFormat="1" applyFont="1" applyBorder="1" applyAlignment="1">
      <alignment horizontal="left" vertical="center" wrapText="1" indent="2"/>
    </xf>
    <xf numFmtId="0" fontId="3" fillId="0" borderId="32" xfId="0" applyNumberFormat="1" applyFont="1" applyBorder="1" applyAlignment="1">
      <alignment horizontal="left" vertical="center" wrapText="1" indent="2"/>
    </xf>
    <xf numFmtId="0" fontId="3" fillId="0" borderId="52" xfId="0" applyNumberFormat="1" applyFont="1" applyBorder="1" applyAlignment="1">
      <alignment horizontal="left" vertical="center" wrapText="1" indent="2"/>
    </xf>
    <xf numFmtId="0" fontId="72" fillId="0" borderId="10" xfId="0" applyNumberFormat="1" applyFont="1" applyBorder="1" applyAlignment="1">
      <alignment horizontal="center" vertical="center"/>
    </xf>
    <xf numFmtId="0" fontId="72" fillId="0" borderId="32" xfId="0" applyNumberFormat="1" applyFont="1" applyBorder="1" applyAlignment="1">
      <alignment horizontal="center" vertical="center"/>
    </xf>
    <xf numFmtId="0" fontId="72" fillId="0" borderId="52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80" fillId="0" borderId="0" xfId="42" applyFont="1" applyFill="1" applyAlignment="1" applyProtection="1">
      <alignment horizont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69" fillId="0" borderId="18" xfId="0" applyNumberFormat="1" applyFont="1" applyFill="1" applyBorder="1" applyAlignment="1">
      <alignment horizontal="center" vertical="center" wrapText="1"/>
    </xf>
    <xf numFmtId="0" fontId="70" fillId="0" borderId="53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42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32" xfId="0" applyNumberFormat="1" applyFont="1" applyBorder="1" applyAlignment="1">
      <alignment vertical="top" wrapText="1"/>
    </xf>
    <xf numFmtId="0" fontId="3" fillId="0" borderId="52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" fontId="72" fillId="0" borderId="18" xfId="0" applyNumberFormat="1" applyFont="1" applyBorder="1" applyAlignment="1">
      <alignment horizontal="center" vertical="center" wrapText="1"/>
    </xf>
    <xf numFmtId="2" fontId="3" fillId="0" borderId="18" xfId="6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176" fontId="3" fillId="0" borderId="10" xfId="60" applyFont="1" applyBorder="1" applyAlignment="1">
      <alignment horizontal="center" vertical="center"/>
    </xf>
    <xf numFmtId="176" fontId="3" fillId="0" borderId="32" xfId="60" applyFont="1" applyBorder="1" applyAlignment="1">
      <alignment horizontal="center" vertical="center"/>
    </xf>
    <xf numFmtId="176" fontId="3" fillId="0" borderId="52" xfId="6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76" fontId="3" fillId="0" borderId="18" xfId="6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right" vertical="center"/>
    </xf>
    <xf numFmtId="49" fontId="3" fillId="0" borderId="52" xfId="0" applyNumberFormat="1" applyFont="1" applyBorder="1" applyAlignment="1">
      <alignment horizontal="right" vertical="center"/>
    </xf>
    <xf numFmtId="176" fontId="3" fillId="0" borderId="18" xfId="60" applyFont="1" applyBorder="1" applyAlignment="1">
      <alignment vertical="center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 indent="2"/>
    </xf>
    <xf numFmtId="0" fontId="3" fillId="0" borderId="56" xfId="0" applyNumberFormat="1" applyFont="1" applyBorder="1" applyAlignment="1">
      <alignment horizontal="left" vertical="center" wrapText="1" indent="2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5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176" fontId="3" fillId="0" borderId="11" xfId="60" applyFont="1" applyBorder="1" applyAlignment="1">
      <alignment horizontal="center"/>
    </xf>
    <xf numFmtId="176" fontId="3" fillId="0" borderId="22" xfId="60" applyFont="1" applyBorder="1" applyAlignment="1">
      <alignment horizontal="center"/>
    </xf>
    <xf numFmtId="176" fontId="3" fillId="0" borderId="56" xfId="60" applyFont="1" applyBorder="1" applyAlignment="1">
      <alignment horizontal="center"/>
    </xf>
    <xf numFmtId="176" fontId="3" fillId="0" borderId="12" xfId="60" applyFont="1" applyBorder="1" applyAlignment="1">
      <alignment horizontal="center"/>
    </xf>
    <xf numFmtId="176" fontId="3" fillId="0" borderId="21" xfId="60" applyFont="1" applyBorder="1" applyAlignment="1">
      <alignment horizontal="center"/>
    </xf>
    <xf numFmtId="176" fontId="3" fillId="0" borderId="59" xfId="60" applyFont="1" applyBorder="1" applyAlignment="1">
      <alignment horizontal="center"/>
    </xf>
    <xf numFmtId="0" fontId="6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43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7"/>
  <sheetViews>
    <sheetView tabSelected="1" zoomScale="120" zoomScaleNormal="120" zoomScaleSheetLayoutView="120" zoomScalePageLayoutView="0" workbookViewId="0" topLeftCell="A10">
      <selection activeCell="AO32" sqref="AO32:EL35"/>
    </sheetView>
  </sheetViews>
  <sheetFormatPr defaultColWidth="0.875" defaultRowHeight="12.75"/>
  <cols>
    <col min="1" max="16384" width="0.875" style="6" customWidth="1"/>
  </cols>
  <sheetData>
    <row r="1" s="13" customFormat="1" ht="9" customHeight="1"/>
    <row r="2" s="13" customFormat="1" ht="9" customHeight="1">
      <c r="CS2" s="13" t="s">
        <v>0</v>
      </c>
    </row>
    <row r="3" s="13" customFormat="1" ht="9" customHeight="1">
      <c r="CS3" s="13" t="s">
        <v>1</v>
      </c>
    </row>
    <row r="4" s="13" customFormat="1" ht="9" customHeight="1">
      <c r="CS4" s="13" t="s">
        <v>2</v>
      </c>
    </row>
    <row r="5" s="13" customFormat="1" ht="3" customHeight="1"/>
    <row r="6" s="14" customFormat="1" ht="9" customHeight="1">
      <c r="CS6" s="77" t="s">
        <v>3</v>
      </c>
    </row>
    <row r="7" s="13" customFormat="1" ht="6" customHeight="1"/>
    <row r="8" spans="68:167" s="12" customFormat="1" ht="10.5" customHeight="1">
      <c r="BP8" s="89" t="s">
        <v>4</v>
      </c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</row>
    <row r="9" spans="68:167" s="12" customFormat="1" ht="10.5" customHeight="1">
      <c r="BP9" s="90" t="s">
        <v>194</v>
      </c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</row>
    <row r="10" spans="68:167" s="13" customFormat="1" ht="9.75" customHeight="1">
      <c r="BP10" s="91" t="s">
        <v>5</v>
      </c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1" spans="68:167" s="12" customFormat="1" ht="10.5" customHeight="1"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</row>
    <row r="12" spans="68:167" s="13" customFormat="1" ht="9.75" customHeight="1">
      <c r="BP12" s="93" t="s">
        <v>6</v>
      </c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</row>
    <row r="13" spans="68:167" s="12" customFormat="1" ht="10.5" customHeight="1"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28"/>
      <c r="CM13" s="28"/>
      <c r="DT13" s="28"/>
      <c r="DU13" s="28"/>
      <c r="DV13" s="28"/>
      <c r="DW13" s="28"/>
      <c r="DX13" s="28"/>
      <c r="DY13" s="90" t="s">
        <v>192</v>
      </c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</row>
    <row r="14" spans="68:167" s="13" customFormat="1" ht="9.75" customHeight="1">
      <c r="BP14" s="93" t="s">
        <v>7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18"/>
      <c r="CM14" s="18"/>
      <c r="DY14" s="91" t="s">
        <v>8</v>
      </c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</row>
    <row r="15" spans="68:167" s="12" customFormat="1" ht="10.5" customHeight="1">
      <c r="BP15" s="17" t="s">
        <v>9</v>
      </c>
      <c r="BQ15" s="95" t="s">
        <v>193</v>
      </c>
      <c r="BR15" s="95"/>
      <c r="BS15" s="95"/>
      <c r="BT15" s="95"/>
      <c r="BU15" s="95"/>
      <c r="BV15" s="96" t="s">
        <v>9</v>
      </c>
      <c r="BW15" s="96"/>
      <c r="BX15" s="95" t="s">
        <v>20</v>
      </c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7">
        <v>20</v>
      </c>
      <c r="CV15" s="97"/>
      <c r="CW15" s="97"/>
      <c r="CX15" s="97"/>
      <c r="CY15" s="98" t="s">
        <v>21</v>
      </c>
      <c r="CZ15" s="98"/>
      <c r="DA15" s="98"/>
      <c r="DB15" s="96" t="s">
        <v>10</v>
      </c>
      <c r="DC15" s="96"/>
      <c r="DD15" s="96"/>
      <c r="FK15" s="17"/>
    </row>
    <row r="16" spans="2:154" s="5" customFormat="1" ht="15" customHeight="1">
      <c r="B16" s="99" t="s">
        <v>11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</row>
    <row r="17" spans="1:167" s="12" customFormat="1" ht="12" customHeight="1" thickBot="1">
      <c r="A17" s="16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X17" s="69" t="s">
        <v>202</v>
      </c>
      <c r="CY17" s="100" t="s">
        <v>12</v>
      </c>
      <c r="CZ17" s="100"/>
      <c r="DA17" s="100"/>
      <c r="DB17" s="100"/>
      <c r="DC17" s="78" t="s">
        <v>13</v>
      </c>
      <c r="DD17" s="78"/>
      <c r="DE17" s="78"/>
      <c r="DF17" s="78"/>
      <c r="EZ17" s="101" t="s">
        <v>14</v>
      </c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3"/>
    </row>
    <row r="18" spans="59:167" s="12" customFormat="1" ht="12" customHeight="1">
      <c r="BG18" s="75" t="s">
        <v>15</v>
      </c>
      <c r="EB18" s="78"/>
      <c r="EC18" s="78"/>
      <c r="ED18" s="78"/>
      <c r="EE18" s="78"/>
      <c r="EF18" s="79"/>
      <c r="EG18" s="79"/>
      <c r="EH18" s="15"/>
      <c r="EI18" s="80"/>
      <c r="EJ18" s="15"/>
      <c r="EK18" s="15"/>
      <c r="EL18" s="15"/>
      <c r="EM18" s="15"/>
      <c r="EN18" s="15"/>
      <c r="EO18" s="15"/>
      <c r="EP18" s="15"/>
      <c r="EQ18" s="15"/>
      <c r="ER18" s="82"/>
      <c r="ES18" s="82"/>
      <c r="ET18" s="82"/>
      <c r="EU18" s="82"/>
      <c r="EW18" s="15"/>
      <c r="EX18" s="82" t="s">
        <v>16</v>
      </c>
      <c r="EZ18" s="104" t="s">
        <v>17</v>
      </c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6"/>
    </row>
    <row r="19" spans="43:167" s="12" customFormat="1" ht="10.5" customHeight="1">
      <c r="AQ19" s="17" t="s">
        <v>18</v>
      </c>
      <c r="AR19" s="107" t="s">
        <v>193</v>
      </c>
      <c r="AS19" s="107"/>
      <c r="AT19" s="107"/>
      <c r="AU19" s="107"/>
      <c r="AV19" s="107"/>
      <c r="AW19" s="96" t="s">
        <v>9</v>
      </c>
      <c r="AX19" s="96"/>
      <c r="AY19" s="107" t="s">
        <v>20</v>
      </c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97">
        <v>20</v>
      </c>
      <c r="BW19" s="97"/>
      <c r="BX19" s="97"/>
      <c r="BY19" s="97"/>
      <c r="BZ19" s="108" t="s">
        <v>21</v>
      </c>
      <c r="CA19" s="108"/>
      <c r="CB19" s="108"/>
      <c r="CC19" s="96" t="s">
        <v>10</v>
      </c>
      <c r="CD19" s="96"/>
      <c r="CE19" s="96"/>
      <c r="ER19" s="17"/>
      <c r="ES19" s="17"/>
      <c r="ET19" s="17"/>
      <c r="EU19" s="17"/>
      <c r="EX19" s="17" t="s">
        <v>22</v>
      </c>
      <c r="EZ19" s="109" t="s">
        <v>195</v>
      </c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12" customFormat="1" ht="14.25" customHeight="1">
      <c r="A20" s="12" t="s">
        <v>23</v>
      </c>
      <c r="AO20" s="141" t="s">
        <v>190</v>
      </c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R20" s="17"/>
      <c r="ES20" s="17"/>
      <c r="ET20" s="17"/>
      <c r="EU20" s="17"/>
      <c r="EX20" s="17"/>
      <c r="EZ20" s="143" t="s">
        <v>196</v>
      </c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5"/>
    </row>
    <row r="21" spans="1:167" s="12" customFormat="1" ht="15.75" customHeight="1">
      <c r="A21" s="12" t="s">
        <v>24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R21" s="17"/>
      <c r="ES21" s="17"/>
      <c r="ET21" s="17"/>
      <c r="EU21" s="17"/>
      <c r="EX21" s="17" t="s">
        <v>25</v>
      </c>
      <c r="EZ21" s="146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47"/>
    </row>
    <row r="22" spans="1:167" s="12" customFormat="1" ht="3" customHeight="1" thickBo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R22" s="17"/>
      <c r="ES22" s="17"/>
      <c r="ET22" s="17"/>
      <c r="EU22" s="17"/>
      <c r="EX22" s="17"/>
      <c r="EZ22" s="143" t="s">
        <v>195</v>
      </c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5"/>
    </row>
    <row r="23" spans="1:167" s="12" customFormat="1" ht="10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N23" s="70"/>
      <c r="AO23" s="72" t="s">
        <v>26</v>
      </c>
      <c r="AP23" s="70"/>
      <c r="AQ23" s="70"/>
      <c r="AR23" s="70"/>
      <c r="AY23" s="151" t="s">
        <v>191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3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R23" s="17"/>
      <c r="ES23" s="17"/>
      <c r="ET23" s="17"/>
      <c r="EU23" s="17"/>
      <c r="EX23" s="17" t="s">
        <v>27</v>
      </c>
      <c r="EZ23" s="148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50"/>
    </row>
    <row r="24" spans="1:167" s="12" customFormat="1" ht="3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Y24" s="154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6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R24" s="17"/>
      <c r="ES24" s="17"/>
      <c r="ET24" s="17"/>
      <c r="EU24" s="17"/>
      <c r="EX24" s="17"/>
      <c r="EZ24" s="146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47"/>
    </row>
    <row r="25" spans="1:167" s="12" customFormat="1" ht="14.25" customHeight="1">
      <c r="A25" s="12" t="s">
        <v>28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O25" s="112" t="s">
        <v>198</v>
      </c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R25" s="17"/>
      <c r="ES25" s="17"/>
      <c r="ET25" s="17"/>
      <c r="EU25" s="17"/>
      <c r="EX25" s="82" t="s">
        <v>29</v>
      </c>
      <c r="EZ25" s="113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5"/>
    </row>
    <row r="26" spans="1:167" s="12" customFormat="1" ht="10.5" customHeight="1">
      <c r="A26" s="12" t="s">
        <v>30</v>
      </c>
      <c r="AO26" s="135" t="s">
        <v>199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N26" s="15"/>
      <c r="EO26" s="15"/>
      <c r="EP26" s="15"/>
      <c r="EQ26" s="15"/>
      <c r="ER26" s="82"/>
      <c r="ES26" s="82"/>
      <c r="ET26" s="82"/>
      <c r="EU26" s="82"/>
      <c r="EW26" s="15"/>
      <c r="EZ26" s="136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8"/>
    </row>
    <row r="27" spans="1:167" s="12" customFormat="1" ht="10.5" customHeight="1">
      <c r="A27" s="12" t="s">
        <v>31</v>
      </c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N27" s="15"/>
      <c r="EO27" s="15"/>
      <c r="EP27" s="15"/>
      <c r="EQ27" s="15"/>
      <c r="ER27" s="82"/>
      <c r="ES27" s="82"/>
      <c r="ET27" s="82"/>
      <c r="EU27" s="82"/>
      <c r="EW27" s="15"/>
      <c r="EX27" s="17" t="s">
        <v>25</v>
      </c>
      <c r="EZ27" s="139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140"/>
    </row>
    <row r="28" spans="1:167" s="12" customFormat="1" ht="10.5" customHeight="1">
      <c r="A28" s="12" t="s">
        <v>32</v>
      </c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15"/>
      <c r="EK28" s="15"/>
      <c r="EL28" s="15"/>
      <c r="EM28" s="15"/>
      <c r="EN28" s="15"/>
      <c r="EO28" s="15"/>
      <c r="EP28" s="15"/>
      <c r="EQ28" s="15"/>
      <c r="ER28" s="82"/>
      <c r="ES28" s="82"/>
      <c r="ET28" s="82"/>
      <c r="EU28" s="82"/>
      <c r="EW28" s="15"/>
      <c r="EX28" s="17" t="s">
        <v>33</v>
      </c>
      <c r="EZ28" s="116" t="s">
        <v>203</v>
      </c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8"/>
    </row>
    <row r="29" spans="12:167" s="12" customFormat="1" ht="10.5" customHeight="1"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15"/>
      <c r="EK29" s="15"/>
      <c r="EL29" s="15"/>
      <c r="EM29" s="15"/>
      <c r="EN29" s="15"/>
      <c r="EO29" s="15"/>
      <c r="EP29" s="15"/>
      <c r="EQ29" s="15"/>
      <c r="ER29" s="82"/>
      <c r="ES29" s="82"/>
      <c r="ET29" s="82"/>
      <c r="EU29" s="82"/>
      <c r="EW29" s="15"/>
      <c r="EX29" s="17" t="s">
        <v>34</v>
      </c>
      <c r="EZ29" s="119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1"/>
    </row>
    <row r="30" spans="12:167" s="13" customFormat="1" ht="10.5" customHeight="1">
      <c r="L30" s="93" t="s">
        <v>35</v>
      </c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81"/>
      <c r="EK30" s="81"/>
      <c r="EL30" s="81"/>
      <c r="EM30" s="81"/>
      <c r="EN30" s="81"/>
      <c r="EO30" s="81"/>
      <c r="EP30" s="81"/>
      <c r="EQ30" s="81"/>
      <c r="ER30" s="83"/>
      <c r="ES30" s="83"/>
      <c r="ET30" s="83"/>
      <c r="EU30" s="83"/>
      <c r="EW30" s="81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</row>
    <row r="31" ht="4.5" customHeight="1"/>
    <row r="32" spans="1:142" ht="12" customHeight="1">
      <c r="A32" s="12" t="s">
        <v>36</v>
      </c>
      <c r="AO32" s="157" t="s">
        <v>197</v>
      </c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</row>
    <row r="33" spans="1:142" ht="12" customHeight="1">
      <c r="A33" s="71" t="s">
        <v>37</v>
      </c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</row>
    <row r="34" spans="1:142" ht="12" customHeight="1">
      <c r="A34" s="71" t="s">
        <v>38</v>
      </c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</row>
    <row r="35" spans="1:142" ht="12" customHeight="1">
      <c r="A35" s="71" t="s">
        <v>39</v>
      </c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</row>
    <row r="36" spans="41:142" ht="4.5" customHeight="1"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</row>
    <row r="37" spans="150:167" s="12" customFormat="1" ht="10.5" customHeight="1">
      <c r="ET37" s="17"/>
      <c r="EU37" s="17"/>
      <c r="EX37" s="17" t="s">
        <v>40</v>
      </c>
      <c r="EZ37" s="122" t="s">
        <v>41</v>
      </c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4"/>
    </row>
    <row r="38" spans="1:167" s="12" customFormat="1" ht="10.5" customHeight="1">
      <c r="A38" s="12" t="s">
        <v>42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H38" s="125" t="s">
        <v>200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ET38" s="17"/>
      <c r="EU38" s="17"/>
      <c r="EW38" s="15"/>
      <c r="EX38" s="17" t="s">
        <v>43</v>
      </c>
      <c r="EZ38" s="126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8"/>
    </row>
    <row r="39" spans="14:58" s="13" customFormat="1" ht="10.5" customHeight="1">
      <c r="N39" s="93" t="s">
        <v>7</v>
      </c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H39" s="91" t="s">
        <v>8</v>
      </c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</row>
    <row r="40" spans="1:167" ht="10.5" customHeight="1">
      <c r="A40" s="12" t="s">
        <v>44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X40" s="129" t="s">
        <v>45</v>
      </c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85"/>
    </row>
    <row r="41" spans="1:167" ht="10.5" customHeight="1">
      <c r="A41" s="12" t="s">
        <v>46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X41" s="131" t="s">
        <v>47</v>
      </c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4"/>
    </row>
    <row r="42" spans="1:167" ht="10.5" customHeight="1">
      <c r="A42" s="12" t="s">
        <v>48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H42" s="90" t="s">
        <v>201</v>
      </c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X42" s="21"/>
      <c r="BY42" s="12" t="s">
        <v>49</v>
      </c>
      <c r="CL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25"/>
    </row>
    <row r="43" spans="14:167" ht="10.5" customHeight="1">
      <c r="N43" s="93" t="s">
        <v>7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H43" s="91" t="s">
        <v>8</v>
      </c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X43" s="21"/>
      <c r="BY43" s="12" t="s">
        <v>50</v>
      </c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Z43" s="94"/>
      <c r="DA43" s="94"/>
      <c r="DB43" s="94"/>
      <c r="DC43" s="94"/>
      <c r="DD43" s="94"/>
      <c r="DE43" s="94"/>
      <c r="DF43" s="94"/>
      <c r="DG43" s="94"/>
      <c r="DH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FJ43" s="12"/>
      <c r="FK43" s="25"/>
    </row>
    <row r="44" spans="1:167" ht="10.5" customHeight="1">
      <c r="A44" s="12" t="s">
        <v>49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X44" s="21"/>
      <c r="CL44" s="133" t="s">
        <v>51</v>
      </c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Z44" s="133" t="s">
        <v>7</v>
      </c>
      <c r="DA44" s="133"/>
      <c r="DB44" s="133"/>
      <c r="DC44" s="133"/>
      <c r="DD44" s="133"/>
      <c r="DE44" s="133"/>
      <c r="DF44" s="133"/>
      <c r="DG44" s="133"/>
      <c r="DH44" s="133"/>
      <c r="DJ44" s="133" t="s">
        <v>8</v>
      </c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C44" s="133" t="s">
        <v>52</v>
      </c>
      <c r="ED44" s="133"/>
      <c r="EE44" s="133"/>
      <c r="EF44" s="133"/>
      <c r="EG44" s="133"/>
      <c r="EH44" s="133"/>
      <c r="EI44" s="133"/>
      <c r="EJ44" s="133"/>
      <c r="EK44" s="133"/>
      <c r="EL44" s="133"/>
      <c r="FJ44" s="26"/>
      <c r="FK44" s="25"/>
    </row>
    <row r="45" spans="1:167" ht="10.5" customHeight="1">
      <c r="A45" s="12" t="s">
        <v>50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O45" s="90" t="s">
        <v>201</v>
      </c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X45" s="21"/>
      <c r="BY45" s="97" t="s">
        <v>9</v>
      </c>
      <c r="BZ45" s="97"/>
      <c r="CA45" s="95"/>
      <c r="CB45" s="95"/>
      <c r="CC45" s="95"/>
      <c r="CD45" s="95"/>
      <c r="CE45" s="95"/>
      <c r="CF45" s="96" t="s">
        <v>9</v>
      </c>
      <c r="CG45" s="96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7">
        <v>20</v>
      </c>
      <c r="DF45" s="97"/>
      <c r="DG45" s="97"/>
      <c r="DH45" s="97"/>
      <c r="DI45" s="98"/>
      <c r="DJ45" s="98"/>
      <c r="DK45" s="98"/>
      <c r="DL45" s="96" t="s">
        <v>10</v>
      </c>
      <c r="DM45" s="96"/>
      <c r="DN45" s="96"/>
      <c r="ED45" s="12"/>
      <c r="EE45" s="12"/>
      <c r="EF45" s="12"/>
      <c r="EG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25"/>
    </row>
    <row r="46" spans="14:167" s="13" customFormat="1" ht="9.75" customHeight="1">
      <c r="N46" s="133" t="s">
        <v>51</v>
      </c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D46" s="133" t="s">
        <v>7</v>
      </c>
      <c r="AE46" s="133"/>
      <c r="AF46" s="133"/>
      <c r="AG46" s="133"/>
      <c r="AH46" s="133"/>
      <c r="AI46" s="133"/>
      <c r="AJ46" s="133"/>
      <c r="AK46" s="133"/>
      <c r="AL46" s="133"/>
      <c r="AM46" s="133"/>
      <c r="AO46" s="133" t="s">
        <v>8</v>
      </c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H46" s="134" t="s">
        <v>52</v>
      </c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7"/>
    </row>
    <row r="47" spans="1:42" s="12" customFormat="1" ht="10.5" customHeight="1">
      <c r="A47" s="97" t="s">
        <v>9</v>
      </c>
      <c r="B47" s="97"/>
      <c r="C47" s="107" t="s">
        <v>193</v>
      </c>
      <c r="D47" s="107"/>
      <c r="E47" s="107"/>
      <c r="F47" s="107"/>
      <c r="G47" s="107"/>
      <c r="H47" s="96" t="s">
        <v>9</v>
      </c>
      <c r="I47" s="96"/>
      <c r="J47" s="107" t="s">
        <v>20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97">
        <v>20</v>
      </c>
      <c r="AH47" s="97"/>
      <c r="AI47" s="97"/>
      <c r="AJ47" s="97"/>
      <c r="AK47" s="108" t="s">
        <v>21</v>
      </c>
      <c r="AL47" s="108"/>
      <c r="AM47" s="108"/>
      <c r="AN47" s="96" t="s">
        <v>10</v>
      </c>
      <c r="AO47" s="96"/>
      <c r="AP47" s="96"/>
    </row>
    <row r="48" s="12" customFormat="1" ht="3" customHeight="1"/>
  </sheetData>
  <sheetProtection/>
  <mergeCells count="81">
    <mergeCell ref="AN47:AP47"/>
    <mergeCell ref="AO26:EL27"/>
    <mergeCell ref="EZ26:FK27"/>
    <mergeCell ref="AO20:EL21"/>
    <mergeCell ref="EZ20:FK21"/>
    <mergeCell ref="EZ22:FK24"/>
    <mergeCell ref="AY23:BZ24"/>
    <mergeCell ref="AO32:EL35"/>
    <mergeCell ref="CF45:CG45"/>
    <mergeCell ref="CH45:DD45"/>
    <mergeCell ref="A47:B47"/>
    <mergeCell ref="C47:G47"/>
    <mergeCell ref="H47:I47"/>
    <mergeCell ref="J47:AF47"/>
    <mergeCell ref="AG47:AJ47"/>
    <mergeCell ref="AK47:AM47"/>
    <mergeCell ref="DE45:DH45"/>
    <mergeCell ref="DI45:DK45"/>
    <mergeCell ref="DL45:DN45"/>
    <mergeCell ref="N46:AB46"/>
    <mergeCell ref="AD46:AM46"/>
    <mergeCell ref="AO46:BF46"/>
    <mergeCell ref="BH46:BU46"/>
    <mergeCell ref="CL44:CX44"/>
    <mergeCell ref="CZ44:DH44"/>
    <mergeCell ref="DJ44:EA44"/>
    <mergeCell ref="EC44:EL44"/>
    <mergeCell ref="N45:AB45"/>
    <mergeCell ref="AD45:AM45"/>
    <mergeCell ref="AO45:BF45"/>
    <mergeCell ref="BH45:BU45"/>
    <mergeCell ref="BY45:BZ45"/>
    <mergeCell ref="CA45:CE45"/>
    <mergeCell ref="BX40:EL40"/>
    <mergeCell ref="BX41:EL41"/>
    <mergeCell ref="N42:AF42"/>
    <mergeCell ref="AH42:BF42"/>
    <mergeCell ref="N43:AF43"/>
    <mergeCell ref="AH43:BF43"/>
    <mergeCell ref="CL43:CX43"/>
    <mergeCell ref="CZ43:DH43"/>
    <mergeCell ref="DJ43:EA43"/>
    <mergeCell ref="EC43:EL43"/>
    <mergeCell ref="L30:AV30"/>
    <mergeCell ref="EZ37:FK37"/>
    <mergeCell ref="N38:AF38"/>
    <mergeCell ref="AH38:BF38"/>
    <mergeCell ref="EZ38:FK38"/>
    <mergeCell ref="N39:AF39"/>
    <mergeCell ref="AH39:BF39"/>
    <mergeCell ref="EZ19:FK19"/>
    <mergeCell ref="AO25:EL25"/>
    <mergeCell ref="EZ25:FK25"/>
    <mergeCell ref="EZ28:FK28"/>
    <mergeCell ref="L29:AV29"/>
    <mergeCell ref="EZ29:FK29"/>
    <mergeCell ref="B16:EX16"/>
    <mergeCell ref="CY17:DB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3"/>
  <sheetViews>
    <sheetView view="pageBreakPreview" zoomScaleSheetLayoutView="100" zoomScalePageLayoutView="0" workbookViewId="0" topLeftCell="A1">
      <selection activeCell="A8" sqref="A8:DX8"/>
    </sheetView>
  </sheetViews>
  <sheetFormatPr defaultColWidth="9.125" defaultRowHeight="12.75"/>
  <cols>
    <col min="1" max="128" width="0.875" style="60" customWidth="1"/>
  </cols>
  <sheetData>
    <row r="1" s="60" customFormat="1" ht="3" customHeight="1"/>
    <row r="2" spans="1:128" s="61" customFormat="1" ht="24.75" customHeight="1">
      <c r="A2" s="162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</row>
    <row r="3" spans="1:128" s="61" customFormat="1" ht="9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</row>
    <row r="4" spans="1:128" s="60" customFormat="1" ht="15" customHeight="1">
      <c r="A4" s="159" t="s">
        <v>179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</row>
    <row r="5" spans="1:128" s="60" customFormat="1" ht="129.75" customHeight="1">
      <c r="A5" s="161" t="s">
        <v>178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</row>
    <row r="6" spans="1:128" s="60" customFormat="1" ht="6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</row>
    <row r="7" spans="1:128" s="60" customFormat="1" ht="18" customHeight="1">
      <c r="A7" s="159" t="s">
        <v>180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</row>
    <row r="8" spans="1:128" s="62" customFormat="1" ht="48" customHeight="1">
      <c r="A8" s="161" t="s">
        <v>182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</row>
    <row r="9" spans="1:128" s="60" customFormat="1" ht="42.75" customHeight="1">
      <c r="A9" s="159" t="s">
        <v>177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</row>
    <row r="10" spans="1:128" s="60" customFormat="1" ht="108" customHeight="1">
      <c r="A10" s="160" t="s">
        <v>181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</row>
    <row r="11" s="60" customFormat="1" ht="15.75" customHeight="1"/>
    <row r="12" spans="1:128" ht="38.25" customHeight="1">
      <c r="A12" s="159" t="s">
        <v>214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</row>
    <row r="13" spans="1:128" ht="15">
      <c r="A13" s="65"/>
      <c r="B13" s="66"/>
      <c r="C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5"/>
      <c r="CX13" s="65"/>
      <c r="CY13" s="65"/>
      <c r="CZ13" s="65"/>
      <c r="DA13" s="65"/>
      <c r="DB13" s="65"/>
      <c r="DC13" s="65"/>
      <c r="DD13" s="65"/>
      <c r="DE13" s="67"/>
      <c r="DF13" s="65"/>
      <c r="DG13" s="66"/>
      <c r="DH13" s="66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</row>
  </sheetData>
  <sheetProtection/>
  <mergeCells count="8">
    <mergeCell ref="A12:DX12"/>
    <mergeCell ref="A10:DX10"/>
    <mergeCell ref="A8:DX8"/>
    <mergeCell ref="A2:DX2"/>
    <mergeCell ref="A4:DX4"/>
    <mergeCell ref="A5:DX5"/>
    <mergeCell ref="A7:DX7"/>
    <mergeCell ref="A9:DX9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">
      <selection activeCell="BT15" sqref="BT15:DA15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163" t="s">
        <v>55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</row>
    <row r="4" spans="1:105" s="1" customFormat="1" ht="14.25">
      <c r="A4" s="163" t="s">
        <v>189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</row>
    <row r="5" spans="1:105" s="1" customFormat="1" ht="15">
      <c r="A5" s="164" t="s">
        <v>56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</row>
    <row r="6" spans="1:105" s="1" customFormat="1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</row>
    <row r="7" ht="10.5" customHeight="1"/>
    <row r="8" spans="1:105" s="2" customFormat="1" ht="45" customHeight="1">
      <c r="A8" s="165" t="s">
        <v>57</v>
      </c>
      <c r="B8" s="166"/>
      <c r="C8" s="166"/>
      <c r="D8" s="166"/>
      <c r="E8" s="166"/>
      <c r="F8" s="166"/>
      <c r="G8" s="167"/>
      <c r="H8" s="165" t="s">
        <v>58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7"/>
      <c r="BT8" s="165" t="s">
        <v>59</v>
      </c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</row>
    <row r="9" spans="1:105" s="3" customFormat="1" ht="12.75">
      <c r="A9" s="168">
        <v>1</v>
      </c>
      <c r="B9" s="169"/>
      <c r="C9" s="169"/>
      <c r="D9" s="169"/>
      <c r="E9" s="169"/>
      <c r="F9" s="169"/>
      <c r="G9" s="170"/>
      <c r="H9" s="168">
        <v>2</v>
      </c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70"/>
      <c r="BT9" s="168">
        <v>3</v>
      </c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s="4" customFormat="1" ht="23.25" customHeight="1">
      <c r="A10" s="171"/>
      <c r="B10" s="172"/>
      <c r="C10" s="172"/>
      <c r="D10" s="172"/>
      <c r="E10" s="172"/>
      <c r="F10" s="172"/>
      <c r="G10" s="173"/>
      <c r="H10" s="174" t="s">
        <v>60</v>
      </c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6"/>
      <c r="BT10" s="177">
        <v>8632000</v>
      </c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9"/>
    </row>
    <row r="11" spans="1:105" s="4" customFormat="1" ht="30.75" customHeight="1">
      <c r="A11" s="171"/>
      <c r="B11" s="172"/>
      <c r="C11" s="172"/>
      <c r="D11" s="172"/>
      <c r="E11" s="172"/>
      <c r="F11" s="172"/>
      <c r="G11" s="173"/>
      <c r="H11" s="180" t="s">
        <v>61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2"/>
      <c r="BT11" s="183">
        <v>47000</v>
      </c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5"/>
    </row>
    <row r="12" spans="1:105" s="4" customFormat="1" ht="30.75" customHeight="1">
      <c r="A12" s="171"/>
      <c r="B12" s="172"/>
      <c r="C12" s="172"/>
      <c r="D12" s="172"/>
      <c r="E12" s="172"/>
      <c r="F12" s="172"/>
      <c r="G12" s="173"/>
      <c r="H12" s="186" t="s">
        <v>62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83">
        <v>25066</v>
      </c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5"/>
    </row>
    <row r="13" spans="1:105" s="4" customFormat="1" ht="15" customHeight="1">
      <c r="A13" s="171"/>
      <c r="B13" s="172"/>
      <c r="C13" s="172"/>
      <c r="D13" s="172"/>
      <c r="E13" s="172"/>
      <c r="F13" s="172"/>
      <c r="G13" s="173"/>
      <c r="H13" s="189" t="s">
        <v>63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1"/>
      <c r="BT13" s="183">
        <v>8585000</v>
      </c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5"/>
    </row>
    <row r="14" spans="1:105" s="4" customFormat="1" ht="30.75" customHeight="1">
      <c r="A14" s="171"/>
      <c r="B14" s="172"/>
      <c r="C14" s="172"/>
      <c r="D14" s="172"/>
      <c r="E14" s="172"/>
      <c r="F14" s="172"/>
      <c r="G14" s="173"/>
      <c r="H14" s="186" t="s">
        <v>62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8"/>
      <c r="BT14" s="183">
        <v>3338083</v>
      </c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5"/>
    </row>
    <row r="15" spans="1:105" s="4" customFormat="1" ht="23.25" customHeight="1">
      <c r="A15" s="171"/>
      <c r="B15" s="172"/>
      <c r="C15" s="172"/>
      <c r="D15" s="172"/>
      <c r="E15" s="172"/>
      <c r="F15" s="172"/>
      <c r="G15" s="173"/>
      <c r="H15" s="174" t="s">
        <v>64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6"/>
      <c r="BT15" s="177">
        <v>147600</v>
      </c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9"/>
    </row>
    <row r="16" spans="1:105" s="4" customFormat="1" ht="30.75" customHeight="1">
      <c r="A16" s="171"/>
      <c r="B16" s="172"/>
      <c r="C16" s="172"/>
      <c r="D16" s="172"/>
      <c r="E16" s="172"/>
      <c r="F16" s="172"/>
      <c r="G16" s="173"/>
      <c r="H16" s="180" t="s">
        <v>65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2"/>
      <c r="BT16" s="183">
        <v>147600</v>
      </c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5"/>
    </row>
    <row r="17" spans="1:105" s="4" customFormat="1" ht="30.75" customHeight="1">
      <c r="A17" s="171"/>
      <c r="B17" s="172"/>
      <c r="C17" s="172"/>
      <c r="D17" s="172"/>
      <c r="E17" s="172"/>
      <c r="F17" s="172"/>
      <c r="G17" s="173"/>
      <c r="H17" s="186" t="s">
        <v>66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83">
        <v>147600</v>
      </c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5"/>
    </row>
    <row r="18" spans="1:105" s="4" customFormat="1" ht="15" customHeight="1">
      <c r="A18" s="171"/>
      <c r="B18" s="172"/>
      <c r="C18" s="172"/>
      <c r="D18" s="172"/>
      <c r="E18" s="172"/>
      <c r="F18" s="172"/>
      <c r="G18" s="173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1"/>
      <c r="BT18" s="192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4"/>
    </row>
    <row r="19" spans="1:105" s="4" customFormat="1" ht="30.75" customHeight="1">
      <c r="A19" s="171"/>
      <c r="B19" s="172"/>
      <c r="C19" s="172"/>
      <c r="D19" s="172"/>
      <c r="E19" s="172"/>
      <c r="F19" s="172"/>
      <c r="G19" s="173"/>
      <c r="H19" s="186" t="s">
        <v>67</v>
      </c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8"/>
      <c r="BT19" s="192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4"/>
    </row>
    <row r="20" spans="1:105" s="4" customFormat="1" ht="15" customHeight="1">
      <c r="A20" s="171"/>
      <c r="B20" s="172"/>
      <c r="C20" s="172"/>
      <c r="D20" s="172"/>
      <c r="E20" s="172"/>
      <c r="F20" s="172"/>
      <c r="G20" s="173"/>
      <c r="H20" s="180" t="s">
        <v>68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2"/>
      <c r="BT20" s="192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4"/>
    </row>
    <row r="21" spans="1:105" s="4" customFormat="1" ht="22.5" customHeight="1">
      <c r="A21" s="171"/>
      <c r="B21" s="172"/>
      <c r="C21" s="172"/>
      <c r="D21" s="172"/>
      <c r="E21" s="172"/>
      <c r="F21" s="172"/>
      <c r="G21" s="173"/>
      <c r="H21" s="180" t="s">
        <v>69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2"/>
      <c r="BT21" s="183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5"/>
    </row>
    <row r="22" spans="1:105" s="4" customFormat="1" ht="25.5" customHeight="1">
      <c r="A22" s="171"/>
      <c r="B22" s="172"/>
      <c r="C22" s="172"/>
      <c r="D22" s="172"/>
      <c r="E22" s="172"/>
      <c r="F22" s="172"/>
      <c r="G22" s="173"/>
      <c r="H22" s="180" t="s">
        <v>70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2"/>
      <c r="BT22" s="183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5"/>
    </row>
    <row r="23" spans="1:105" s="4" customFormat="1" ht="23.25" customHeight="1">
      <c r="A23" s="171"/>
      <c r="B23" s="172"/>
      <c r="C23" s="172"/>
      <c r="D23" s="172"/>
      <c r="E23" s="172"/>
      <c r="F23" s="172"/>
      <c r="G23" s="173"/>
      <c r="H23" s="174" t="s">
        <v>71</v>
      </c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6"/>
      <c r="BT23" s="177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9"/>
    </row>
    <row r="24" spans="1:105" s="4" customFormat="1" ht="30.75" customHeight="1">
      <c r="A24" s="171"/>
      <c r="B24" s="172"/>
      <c r="C24" s="172"/>
      <c r="D24" s="172"/>
      <c r="E24" s="172"/>
      <c r="F24" s="172"/>
      <c r="G24" s="173"/>
      <c r="H24" s="180" t="s">
        <v>72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2"/>
      <c r="BT24" s="192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4"/>
    </row>
    <row r="25" spans="1:105" s="4" customFormat="1" ht="24" customHeight="1">
      <c r="A25" s="171"/>
      <c r="B25" s="172"/>
      <c r="C25" s="172"/>
      <c r="D25" s="172"/>
      <c r="E25" s="172"/>
      <c r="F25" s="172"/>
      <c r="G25" s="173"/>
      <c r="H25" s="180" t="s">
        <v>73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2"/>
      <c r="BT25" s="183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5"/>
    </row>
    <row r="26" spans="1:105" s="4" customFormat="1" ht="30.75" customHeight="1">
      <c r="A26" s="171"/>
      <c r="B26" s="172"/>
      <c r="C26" s="172"/>
      <c r="D26" s="172"/>
      <c r="E26" s="172"/>
      <c r="F26" s="172"/>
      <c r="G26" s="173"/>
      <c r="H26" s="186" t="s">
        <v>74</v>
      </c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8"/>
      <c r="BT26" s="192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4"/>
    </row>
    <row r="27" ht="10.5" customHeight="1"/>
  </sheetData>
  <sheetProtection/>
  <mergeCells count="60">
    <mergeCell ref="A25:G25"/>
    <mergeCell ref="H25:BS25"/>
    <mergeCell ref="BT25:DA25"/>
    <mergeCell ref="A26:G26"/>
    <mergeCell ref="H26:BS26"/>
    <mergeCell ref="BT26:DA26"/>
    <mergeCell ref="A23:G23"/>
    <mergeCell ref="H23:BS23"/>
    <mergeCell ref="BT23:DA23"/>
    <mergeCell ref="A24:G24"/>
    <mergeCell ref="H24:BS24"/>
    <mergeCell ref="BT24:DA24"/>
    <mergeCell ref="A21:G21"/>
    <mergeCell ref="H21:BS21"/>
    <mergeCell ref="BT21:DA21"/>
    <mergeCell ref="A22:G22"/>
    <mergeCell ref="H22:BS22"/>
    <mergeCell ref="BT22:DA22"/>
    <mergeCell ref="A19:G19"/>
    <mergeCell ref="H19:BS19"/>
    <mergeCell ref="BT19:DA19"/>
    <mergeCell ref="A20:G20"/>
    <mergeCell ref="H20:BS20"/>
    <mergeCell ref="BT20:DA20"/>
    <mergeCell ref="A17:G17"/>
    <mergeCell ref="H17:BS17"/>
    <mergeCell ref="BT17:DA17"/>
    <mergeCell ref="A18:G18"/>
    <mergeCell ref="H18:BS18"/>
    <mergeCell ref="BT18:DA18"/>
    <mergeCell ref="A15:G15"/>
    <mergeCell ref="H15:BS15"/>
    <mergeCell ref="BT15:DA15"/>
    <mergeCell ref="A16:G16"/>
    <mergeCell ref="H16:BS16"/>
    <mergeCell ref="BT16:DA16"/>
    <mergeCell ref="A13:G13"/>
    <mergeCell ref="H13:BS13"/>
    <mergeCell ref="BT13:DA13"/>
    <mergeCell ref="A14:G14"/>
    <mergeCell ref="H14:BS14"/>
    <mergeCell ref="BT14:DA14"/>
    <mergeCell ref="A11:G11"/>
    <mergeCell ref="H11:BS11"/>
    <mergeCell ref="BT11:DA11"/>
    <mergeCell ref="A12:G12"/>
    <mergeCell ref="H12:BS12"/>
    <mergeCell ref="BT12:DA12"/>
    <mergeCell ref="A9:G9"/>
    <mergeCell ref="H9:BS9"/>
    <mergeCell ref="BT9:DA9"/>
    <mergeCell ref="A10:G10"/>
    <mergeCell ref="H10:BS10"/>
    <mergeCell ref="BT10:DA10"/>
    <mergeCell ref="A3:DA3"/>
    <mergeCell ref="A4:DA4"/>
    <mergeCell ref="A5:DA5"/>
    <mergeCell ref="A8:G8"/>
    <mergeCell ref="H8:BS8"/>
    <mergeCell ref="BT8:DA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90" zoomScaleNormal="90" zoomScaleSheetLayoutView="90" zoomScalePageLayoutView="0" workbookViewId="0" topLeftCell="B15">
      <selection activeCell="H30" sqref="H30"/>
    </sheetView>
  </sheetViews>
  <sheetFormatPr defaultColWidth="9.00390625" defaultRowHeight="12.75"/>
  <cols>
    <col min="1" max="1" width="9.125" style="38" hidden="1" customWidth="1"/>
    <col min="2" max="2" width="31.25390625" style="38" customWidth="1"/>
    <col min="3" max="3" width="9.125" style="38" customWidth="1"/>
    <col min="4" max="4" width="13.625" style="39" customWidth="1"/>
    <col min="5" max="6" width="14.75390625" style="40" customWidth="1"/>
    <col min="7" max="7" width="13.375" style="38" customWidth="1"/>
    <col min="8" max="8" width="16.375" style="38" customWidth="1"/>
    <col min="9" max="9" width="12.75390625" style="38" customWidth="1"/>
    <col min="10" max="10" width="11.875" style="38" customWidth="1"/>
    <col min="11" max="11" width="14.375" style="40" customWidth="1"/>
    <col min="12" max="12" width="12.625" style="38" customWidth="1"/>
    <col min="13" max="13" width="17.625" style="38" customWidth="1"/>
    <col min="14" max="16384" width="9.125" style="38" customWidth="1"/>
  </cols>
  <sheetData>
    <row r="1" spans="1:12" ht="21.75" customHeight="1">
      <c r="A1" s="195" t="s">
        <v>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2.75" customHeight="1">
      <c r="A2" s="196" t="s">
        <v>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2.75" customHeight="1">
      <c r="A3" s="196" t="s">
        <v>77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34" customFormat="1" ht="18" customHeight="1">
      <c r="A4" s="197" t="s">
        <v>117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34" customFormat="1" ht="15">
      <c r="A5" s="199" t="s">
        <v>78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ht="15">
      <c r="B6" s="41"/>
    </row>
    <row r="7" spans="2:12" s="35" customFormat="1" ht="30" customHeight="1">
      <c r="B7" s="200" t="s">
        <v>58</v>
      </c>
      <c r="C7" s="200" t="s">
        <v>79</v>
      </c>
      <c r="D7" s="200" t="s">
        <v>80</v>
      </c>
      <c r="E7" s="200" t="s">
        <v>81</v>
      </c>
      <c r="F7" s="200"/>
      <c r="G7" s="200"/>
      <c r="H7" s="200"/>
      <c r="I7" s="200"/>
      <c r="J7" s="200"/>
      <c r="K7" s="200"/>
      <c r="L7" s="200"/>
    </row>
    <row r="8" spans="2:12" s="35" customFormat="1" ht="15">
      <c r="B8" s="200"/>
      <c r="C8" s="200"/>
      <c r="D8" s="200"/>
      <c r="E8" s="206" t="s">
        <v>82</v>
      </c>
      <c r="F8" s="201" t="s">
        <v>54</v>
      </c>
      <c r="G8" s="202"/>
      <c r="H8" s="202"/>
      <c r="I8" s="202"/>
      <c r="J8" s="202"/>
      <c r="K8" s="202"/>
      <c r="L8" s="203"/>
    </row>
    <row r="9" spans="2:12" s="35" customFormat="1" ht="57.75" customHeight="1">
      <c r="B9" s="200"/>
      <c r="C9" s="200"/>
      <c r="D9" s="200"/>
      <c r="E9" s="206"/>
      <c r="F9" s="200" t="s">
        <v>83</v>
      </c>
      <c r="G9" s="200" t="s">
        <v>84</v>
      </c>
      <c r="H9" s="216" t="s">
        <v>85</v>
      </c>
      <c r="I9" s="200" t="s">
        <v>86</v>
      </c>
      <c r="J9" s="200" t="s">
        <v>87</v>
      </c>
      <c r="K9" s="200" t="s">
        <v>88</v>
      </c>
      <c r="L9" s="200"/>
    </row>
    <row r="10" spans="2:12" s="35" customFormat="1" ht="187.5" customHeight="1">
      <c r="B10" s="200"/>
      <c r="C10" s="200"/>
      <c r="D10" s="200"/>
      <c r="E10" s="206"/>
      <c r="F10" s="200"/>
      <c r="G10" s="200"/>
      <c r="H10" s="216"/>
      <c r="I10" s="200"/>
      <c r="J10" s="200"/>
      <c r="K10" s="43" t="s">
        <v>82</v>
      </c>
      <c r="L10" s="42" t="s">
        <v>89</v>
      </c>
    </row>
    <row r="11" spans="2:12" s="36" customFormat="1" ht="15">
      <c r="B11" s="44">
        <v>1</v>
      </c>
      <c r="C11" s="44">
        <v>2</v>
      </c>
      <c r="D11" s="44">
        <v>3</v>
      </c>
      <c r="E11" s="44">
        <v>4</v>
      </c>
      <c r="F11" s="44">
        <v>5</v>
      </c>
      <c r="G11" s="45" t="s">
        <v>90</v>
      </c>
      <c r="H11" s="44">
        <v>6</v>
      </c>
      <c r="I11" s="44">
        <v>7</v>
      </c>
      <c r="J11" s="44">
        <v>8</v>
      </c>
      <c r="K11" s="44">
        <v>9</v>
      </c>
      <c r="L11" s="45" t="s">
        <v>19</v>
      </c>
    </row>
    <row r="12" spans="2:13" s="37" customFormat="1" ht="42.75" customHeight="1">
      <c r="B12" s="46" t="s">
        <v>91</v>
      </c>
      <c r="C12" s="43">
        <v>100</v>
      </c>
      <c r="D12" s="43" t="s">
        <v>92</v>
      </c>
      <c r="E12" s="47">
        <f>F12+K12</f>
        <v>21530853</v>
      </c>
      <c r="F12" s="47">
        <f>10147453+2318400+1150000+4615000</f>
        <v>18230853</v>
      </c>
      <c r="G12" s="48"/>
      <c r="H12" s="47"/>
      <c r="I12" s="47"/>
      <c r="J12" s="48"/>
      <c r="K12" s="47">
        <v>3300000</v>
      </c>
      <c r="L12" s="48"/>
      <c r="M12" s="58"/>
    </row>
    <row r="13" spans="2:13" s="34" customFormat="1" ht="15">
      <c r="B13" s="49" t="s">
        <v>54</v>
      </c>
      <c r="C13" s="200">
        <v>110</v>
      </c>
      <c r="D13" s="200"/>
      <c r="E13" s="207"/>
      <c r="F13" s="211" t="s">
        <v>92</v>
      </c>
      <c r="G13" s="215"/>
      <c r="H13" s="211" t="s">
        <v>92</v>
      </c>
      <c r="I13" s="211" t="s">
        <v>92</v>
      </c>
      <c r="J13" s="211" t="s">
        <v>92</v>
      </c>
      <c r="K13" s="207"/>
      <c r="L13" s="211" t="s">
        <v>92</v>
      </c>
      <c r="M13" s="58"/>
    </row>
    <row r="14" spans="2:13" s="34" customFormat="1" ht="15">
      <c r="B14" s="51" t="s">
        <v>93</v>
      </c>
      <c r="C14" s="200"/>
      <c r="D14" s="200"/>
      <c r="E14" s="207"/>
      <c r="F14" s="212"/>
      <c r="G14" s="215"/>
      <c r="H14" s="212"/>
      <c r="I14" s="212"/>
      <c r="J14" s="212"/>
      <c r="K14" s="207"/>
      <c r="L14" s="212"/>
      <c r="M14" s="57"/>
    </row>
    <row r="15" spans="2:13" s="34" customFormat="1" ht="18" customHeight="1">
      <c r="B15" s="51"/>
      <c r="C15" s="42"/>
      <c r="D15" s="42"/>
      <c r="E15" s="48"/>
      <c r="F15" s="48"/>
      <c r="G15" s="50"/>
      <c r="H15" s="50"/>
      <c r="I15" s="50"/>
      <c r="J15" s="50"/>
      <c r="K15" s="48"/>
      <c r="L15" s="50"/>
      <c r="M15" s="57"/>
    </row>
    <row r="16" spans="2:13" s="34" customFormat="1" ht="29.25" customHeight="1">
      <c r="B16" s="51" t="s">
        <v>94</v>
      </c>
      <c r="C16" s="42">
        <v>120</v>
      </c>
      <c r="D16" s="52"/>
      <c r="E16" s="47"/>
      <c r="F16" s="47"/>
      <c r="G16" s="50"/>
      <c r="H16" s="43" t="s">
        <v>92</v>
      </c>
      <c r="I16" s="43" t="s">
        <v>92</v>
      </c>
      <c r="J16" s="50"/>
      <c r="K16" s="47">
        <v>3300000</v>
      </c>
      <c r="L16" s="50"/>
      <c r="M16" s="57"/>
    </row>
    <row r="17" spans="2:13" s="34" customFormat="1" ht="27.75" customHeight="1">
      <c r="B17" s="51"/>
      <c r="C17" s="42"/>
      <c r="D17" s="42"/>
      <c r="E17" s="48"/>
      <c r="F17" s="48"/>
      <c r="G17" s="50"/>
      <c r="H17" s="50"/>
      <c r="I17" s="50"/>
      <c r="J17" s="50"/>
      <c r="K17" s="48"/>
      <c r="L17" s="50"/>
      <c r="M17" s="57"/>
    </row>
    <row r="18" spans="2:13" s="34" customFormat="1" ht="34.5" customHeight="1">
      <c r="B18" s="51" t="s">
        <v>95</v>
      </c>
      <c r="C18" s="42">
        <v>130</v>
      </c>
      <c r="D18" s="42"/>
      <c r="E18" s="48"/>
      <c r="F18" s="43" t="s">
        <v>92</v>
      </c>
      <c r="G18" s="50"/>
      <c r="H18" s="43" t="s">
        <v>92</v>
      </c>
      <c r="I18" s="43" t="s">
        <v>92</v>
      </c>
      <c r="J18" s="43" t="s">
        <v>92</v>
      </c>
      <c r="K18" s="48"/>
      <c r="L18" s="43" t="s">
        <v>92</v>
      </c>
      <c r="M18" s="57"/>
    </row>
    <row r="19" spans="2:13" s="34" customFormat="1" ht="81.75" customHeight="1">
      <c r="B19" s="51" t="s">
        <v>96</v>
      </c>
      <c r="C19" s="42">
        <v>140</v>
      </c>
      <c r="D19" s="42"/>
      <c r="E19" s="48"/>
      <c r="F19" s="43" t="s">
        <v>92</v>
      </c>
      <c r="G19" s="50"/>
      <c r="H19" s="43" t="s">
        <v>92</v>
      </c>
      <c r="I19" s="43" t="s">
        <v>92</v>
      </c>
      <c r="J19" s="43" t="s">
        <v>92</v>
      </c>
      <c r="K19" s="48"/>
      <c r="L19" s="43" t="s">
        <v>92</v>
      </c>
      <c r="M19" s="57"/>
    </row>
    <row r="20" spans="2:13" s="34" customFormat="1" ht="34.5" customHeight="1">
      <c r="B20" s="51" t="s">
        <v>97</v>
      </c>
      <c r="C20" s="42">
        <v>150</v>
      </c>
      <c r="D20" s="52"/>
      <c r="E20" s="47"/>
      <c r="F20" s="43" t="s">
        <v>92</v>
      </c>
      <c r="G20" s="50"/>
      <c r="H20" s="47"/>
      <c r="I20" s="47"/>
      <c r="J20" s="43" t="s">
        <v>92</v>
      </c>
      <c r="K20" s="43" t="s">
        <v>92</v>
      </c>
      <c r="L20" s="43" t="s">
        <v>92</v>
      </c>
      <c r="M20" s="57"/>
    </row>
    <row r="21" spans="2:13" s="34" customFormat="1" ht="21" customHeight="1">
      <c r="B21" s="51" t="s">
        <v>98</v>
      </c>
      <c r="C21" s="42">
        <v>160</v>
      </c>
      <c r="D21" s="42"/>
      <c r="E21" s="48"/>
      <c r="F21" s="43" t="s">
        <v>92</v>
      </c>
      <c r="G21" s="50"/>
      <c r="H21" s="43" t="s">
        <v>92</v>
      </c>
      <c r="I21" s="43" t="s">
        <v>92</v>
      </c>
      <c r="J21" s="43" t="s">
        <v>92</v>
      </c>
      <c r="K21" s="48"/>
      <c r="L21" s="50"/>
      <c r="M21" s="57"/>
    </row>
    <row r="22" spans="2:13" s="34" customFormat="1" ht="27.75" customHeight="1">
      <c r="B22" s="51" t="s">
        <v>99</v>
      </c>
      <c r="C22" s="42">
        <v>180</v>
      </c>
      <c r="D22" s="43" t="s">
        <v>92</v>
      </c>
      <c r="E22" s="48"/>
      <c r="F22" s="43" t="s">
        <v>92</v>
      </c>
      <c r="G22" s="50"/>
      <c r="H22" s="43" t="s">
        <v>92</v>
      </c>
      <c r="I22" s="43" t="s">
        <v>92</v>
      </c>
      <c r="J22" s="43" t="s">
        <v>92</v>
      </c>
      <c r="K22" s="48"/>
      <c r="L22" s="43" t="s">
        <v>92</v>
      </c>
      <c r="M22" s="57"/>
    </row>
    <row r="23" spans="2:13" s="34" customFormat="1" ht="24" customHeight="1">
      <c r="B23" s="51"/>
      <c r="C23" s="42"/>
      <c r="D23" s="42"/>
      <c r="E23" s="48"/>
      <c r="F23" s="48"/>
      <c r="G23" s="50"/>
      <c r="H23" s="50"/>
      <c r="I23" s="50"/>
      <c r="J23" s="50"/>
      <c r="K23" s="48"/>
      <c r="L23" s="50"/>
      <c r="M23" s="57"/>
    </row>
    <row r="24" spans="2:13" s="34" customFormat="1" ht="34.5" customHeight="1">
      <c r="B24" s="51" t="s">
        <v>100</v>
      </c>
      <c r="C24" s="42">
        <v>200</v>
      </c>
      <c r="D24" s="43" t="s">
        <v>92</v>
      </c>
      <c r="E24" s="47">
        <f>E12-E44+E43</f>
        <v>21428453</v>
      </c>
      <c r="F24" s="48">
        <v>18230853</v>
      </c>
      <c r="G24" s="48"/>
      <c r="H24" s="47"/>
      <c r="I24" s="47"/>
      <c r="J24" s="48"/>
      <c r="K24" s="47">
        <f>K12-K44+K43</f>
        <v>3197600</v>
      </c>
      <c r="L24" s="48"/>
      <c r="M24" s="57"/>
    </row>
    <row r="25" spans="2:13" s="34" customFormat="1" ht="30">
      <c r="B25" s="51" t="s">
        <v>101</v>
      </c>
      <c r="C25" s="42">
        <v>210</v>
      </c>
      <c r="D25" s="52"/>
      <c r="E25" s="47">
        <v>16569744</v>
      </c>
      <c r="F25" s="48">
        <v>14107253</v>
      </c>
      <c r="G25" s="48"/>
      <c r="H25" s="47"/>
      <c r="I25" s="47"/>
      <c r="J25" s="48"/>
      <c r="K25" s="47">
        <f>E25-F25</f>
        <v>2462491</v>
      </c>
      <c r="L25" s="48"/>
      <c r="M25" s="57"/>
    </row>
    <row r="26" spans="2:13" s="34" customFormat="1" ht="15">
      <c r="B26" s="49" t="s">
        <v>102</v>
      </c>
      <c r="C26" s="204">
        <v>211</v>
      </c>
      <c r="D26" s="209"/>
      <c r="E26" s="208">
        <v>12726384</v>
      </c>
      <c r="F26" s="213">
        <f>E26-K26</f>
        <v>10835069.870000001</v>
      </c>
      <c r="G26" s="215"/>
      <c r="H26" s="208"/>
      <c r="I26" s="215"/>
      <c r="J26" s="215"/>
      <c r="K26" s="208">
        <v>1891314.13</v>
      </c>
      <c r="L26" s="215"/>
      <c r="M26" s="57"/>
    </row>
    <row r="27" spans="2:13" s="34" customFormat="1" ht="30">
      <c r="B27" s="53" t="s">
        <v>103</v>
      </c>
      <c r="C27" s="205"/>
      <c r="D27" s="210"/>
      <c r="E27" s="208"/>
      <c r="F27" s="214"/>
      <c r="G27" s="215"/>
      <c r="H27" s="208"/>
      <c r="I27" s="215"/>
      <c r="J27" s="215"/>
      <c r="K27" s="208"/>
      <c r="L27" s="215"/>
      <c r="M27" s="57"/>
    </row>
    <row r="28" spans="2:13" s="34" customFormat="1" ht="30">
      <c r="B28" s="51" t="s">
        <v>104</v>
      </c>
      <c r="C28" s="42">
        <v>220</v>
      </c>
      <c r="D28" s="52"/>
      <c r="E28" s="47"/>
      <c r="F28" s="87"/>
      <c r="G28" s="47"/>
      <c r="H28" s="47"/>
      <c r="I28" s="50"/>
      <c r="J28" s="50"/>
      <c r="K28" s="48"/>
      <c r="L28" s="50"/>
      <c r="M28" s="57"/>
    </row>
    <row r="29" spans="2:13" s="34" customFormat="1" ht="28.5" customHeight="1">
      <c r="B29" s="49" t="s">
        <v>102</v>
      </c>
      <c r="C29" s="42"/>
      <c r="D29" s="42"/>
      <c r="E29" s="48"/>
      <c r="F29" s="48"/>
      <c r="G29" s="50"/>
      <c r="H29" s="50"/>
      <c r="I29" s="50"/>
      <c r="J29" s="50"/>
      <c r="K29" s="48"/>
      <c r="L29" s="50"/>
      <c r="M29" s="57"/>
    </row>
    <row r="30" spans="2:13" s="34" customFormat="1" ht="30">
      <c r="B30" s="51" t="s">
        <v>105</v>
      </c>
      <c r="C30" s="42">
        <v>230</v>
      </c>
      <c r="D30" s="52"/>
      <c r="E30" s="88">
        <f>E25-E26</f>
        <v>3843360</v>
      </c>
      <c r="F30" s="86">
        <f>F26*30.2%</f>
        <v>3272191.10074</v>
      </c>
      <c r="G30" s="50"/>
      <c r="H30" s="54"/>
      <c r="I30" s="50"/>
      <c r="J30" s="50"/>
      <c r="K30" s="48">
        <v>571169</v>
      </c>
      <c r="L30" s="50"/>
      <c r="M30" s="57"/>
    </row>
    <row r="31" spans="2:13" s="34" customFormat="1" ht="24" customHeight="1">
      <c r="B31" s="49" t="s">
        <v>102</v>
      </c>
      <c r="C31" s="42"/>
      <c r="D31" s="42"/>
      <c r="E31" s="48"/>
      <c r="F31" s="48"/>
      <c r="G31" s="50"/>
      <c r="H31" s="50"/>
      <c r="I31" s="50"/>
      <c r="J31" s="50"/>
      <c r="K31" s="48"/>
      <c r="L31" s="50"/>
      <c r="M31" s="57"/>
    </row>
    <row r="32" spans="2:13" s="34" customFormat="1" ht="30">
      <c r="B32" s="51" t="s">
        <v>106</v>
      </c>
      <c r="C32" s="42">
        <v>240</v>
      </c>
      <c r="D32" s="42"/>
      <c r="E32" s="48"/>
      <c r="F32" s="48"/>
      <c r="G32" s="50"/>
      <c r="H32" s="50"/>
      <c r="I32" s="50"/>
      <c r="J32" s="50"/>
      <c r="K32" s="48"/>
      <c r="L32" s="50"/>
      <c r="M32" s="57"/>
    </row>
    <row r="33" spans="2:13" s="34" customFormat="1" ht="30">
      <c r="B33" s="51" t="s">
        <v>107</v>
      </c>
      <c r="C33" s="42">
        <v>250</v>
      </c>
      <c r="D33" s="42"/>
      <c r="E33" s="48">
        <f>E24-E25-E34</f>
        <v>2471709</v>
      </c>
      <c r="F33" s="48">
        <v>2170600</v>
      </c>
      <c r="G33" s="50"/>
      <c r="H33" s="50"/>
      <c r="I33" s="50"/>
      <c r="J33" s="50"/>
      <c r="K33" s="48">
        <f>K24-K34-K25</f>
        <v>301109</v>
      </c>
      <c r="L33" s="50"/>
      <c r="M33" s="57"/>
    </row>
    <row r="34" spans="2:13" s="34" customFormat="1" ht="30">
      <c r="B34" s="51" t="s">
        <v>108</v>
      </c>
      <c r="C34" s="42">
        <v>260</v>
      </c>
      <c r="D34" s="43" t="s">
        <v>92</v>
      </c>
      <c r="E34" s="47">
        <f>F34+K34</f>
        <v>2387000</v>
      </c>
      <c r="F34" s="48">
        <f>868000+1085000</f>
        <v>1953000</v>
      </c>
      <c r="G34" s="48"/>
      <c r="H34" s="47"/>
      <c r="I34" s="47"/>
      <c r="J34" s="48"/>
      <c r="K34" s="47">
        <v>434000</v>
      </c>
      <c r="L34" s="48"/>
      <c r="M34" s="57"/>
    </row>
    <row r="35" spans="2:13" s="34" customFormat="1" ht="30">
      <c r="B35" s="51" t="s">
        <v>109</v>
      </c>
      <c r="C35" s="42">
        <v>300</v>
      </c>
      <c r="D35" s="43" t="s">
        <v>92</v>
      </c>
      <c r="E35" s="48"/>
      <c r="F35" s="48"/>
      <c r="G35" s="50"/>
      <c r="H35" s="50"/>
      <c r="I35" s="50"/>
      <c r="J35" s="50"/>
      <c r="K35" s="48"/>
      <c r="L35" s="50"/>
      <c r="M35" s="57"/>
    </row>
    <row r="36" spans="2:13" s="34" customFormat="1" ht="15">
      <c r="B36" s="49" t="s">
        <v>102</v>
      </c>
      <c r="C36" s="200">
        <v>310</v>
      </c>
      <c r="D36" s="200"/>
      <c r="E36" s="207"/>
      <c r="F36" s="213"/>
      <c r="G36" s="215"/>
      <c r="H36" s="215"/>
      <c r="I36" s="215"/>
      <c r="J36" s="215"/>
      <c r="K36" s="207"/>
      <c r="L36" s="215"/>
      <c r="M36" s="57"/>
    </row>
    <row r="37" spans="2:13" s="34" customFormat="1" ht="17.25" customHeight="1">
      <c r="B37" s="51" t="s">
        <v>110</v>
      </c>
      <c r="C37" s="200"/>
      <c r="D37" s="200"/>
      <c r="E37" s="207"/>
      <c r="F37" s="214"/>
      <c r="G37" s="215"/>
      <c r="H37" s="215"/>
      <c r="I37" s="215"/>
      <c r="J37" s="215"/>
      <c r="K37" s="207"/>
      <c r="L37" s="215"/>
      <c r="M37" s="57"/>
    </row>
    <row r="38" spans="2:13" s="34" customFormat="1" ht="24" customHeight="1">
      <c r="B38" s="51" t="s">
        <v>111</v>
      </c>
      <c r="C38" s="42">
        <v>320</v>
      </c>
      <c r="D38" s="48"/>
      <c r="E38" s="48"/>
      <c r="F38" s="48"/>
      <c r="G38" s="50"/>
      <c r="H38" s="50"/>
      <c r="I38" s="50"/>
      <c r="J38" s="50"/>
      <c r="K38" s="48"/>
      <c r="L38" s="50"/>
      <c r="M38" s="57"/>
    </row>
    <row r="39" spans="2:13" s="34" customFormat="1" ht="30">
      <c r="B39" s="51" t="s">
        <v>112</v>
      </c>
      <c r="C39" s="42">
        <v>400</v>
      </c>
      <c r="D39" s="42"/>
      <c r="E39" s="48"/>
      <c r="F39" s="48"/>
      <c r="G39" s="50"/>
      <c r="H39" s="50"/>
      <c r="I39" s="50"/>
      <c r="J39" s="50"/>
      <c r="K39" s="48"/>
      <c r="L39" s="50"/>
      <c r="M39" s="57"/>
    </row>
    <row r="40" spans="2:13" s="34" customFormat="1" ht="15">
      <c r="B40" s="49" t="s">
        <v>102</v>
      </c>
      <c r="C40" s="200">
        <v>410</v>
      </c>
      <c r="D40" s="200"/>
      <c r="E40" s="207"/>
      <c r="F40" s="213"/>
      <c r="G40" s="215"/>
      <c r="H40" s="215"/>
      <c r="I40" s="215"/>
      <c r="J40" s="215"/>
      <c r="K40" s="207"/>
      <c r="L40" s="215"/>
      <c r="M40" s="57"/>
    </row>
    <row r="41" spans="2:13" s="34" customFormat="1" ht="15">
      <c r="B41" s="51" t="s">
        <v>113</v>
      </c>
      <c r="C41" s="200"/>
      <c r="D41" s="200"/>
      <c r="E41" s="207"/>
      <c r="F41" s="214"/>
      <c r="G41" s="215"/>
      <c r="H41" s="215"/>
      <c r="I41" s="215"/>
      <c r="J41" s="215"/>
      <c r="K41" s="207"/>
      <c r="L41" s="215"/>
      <c r="M41" s="57"/>
    </row>
    <row r="42" spans="2:13" s="34" customFormat="1" ht="15">
      <c r="B42" s="51" t="s">
        <v>114</v>
      </c>
      <c r="C42" s="42">
        <v>420</v>
      </c>
      <c r="D42" s="42"/>
      <c r="E42" s="48"/>
      <c r="F42" s="48"/>
      <c r="G42" s="50"/>
      <c r="H42" s="50"/>
      <c r="I42" s="50"/>
      <c r="J42" s="50"/>
      <c r="K42" s="48"/>
      <c r="L42" s="50"/>
      <c r="M42" s="57"/>
    </row>
    <row r="43" spans="2:13" s="34" customFormat="1" ht="33" customHeight="1">
      <c r="B43" s="51" t="s">
        <v>115</v>
      </c>
      <c r="C43" s="42">
        <v>500</v>
      </c>
      <c r="D43" s="43" t="s">
        <v>92</v>
      </c>
      <c r="E43" s="47">
        <v>147600</v>
      </c>
      <c r="F43" s="47"/>
      <c r="G43" s="50"/>
      <c r="H43" s="47"/>
      <c r="I43" s="47"/>
      <c r="J43" s="50"/>
      <c r="K43" s="47">
        <v>147600</v>
      </c>
      <c r="L43" s="50"/>
      <c r="M43" s="57"/>
    </row>
    <row r="44" spans="2:13" s="34" customFormat="1" ht="33" customHeight="1">
      <c r="B44" s="51" t="s">
        <v>116</v>
      </c>
      <c r="C44" s="42">
        <v>600</v>
      </c>
      <c r="D44" s="43" t="s">
        <v>92</v>
      </c>
      <c r="E44" s="47">
        <v>250000</v>
      </c>
      <c r="F44" s="47"/>
      <c r="G44" s="50"/>
      <c r="H44" s="47"/>
      <c r="I44" s="47"/>
      <c r="J44" s="50"/>
      <c r="K44" s="47">
        <v>250000</v>
      </c>
      <c r="L44" s="50"/>
      <c r="M44" s="57"/>
    </row>
    <row r="45" spans="4:13" s="34" customFormat="1" ht="15">
      <c r="D45" s="55"/>
      <c r="E45" s="56"/>
      <c r="F45" s="56"/>
      <c r="G45" s="57"/>
      <c r="H45" s="57"/>
      <c r="I45" s="57"/>
      <c r="J45" s="57"/>
      <c r="K45" s="56"/>
      <c r="L45" s="57"/>
      <c r="M45" s="57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1">
      <selection activeCell="BU17" sqref="BU17:CE17"/>
    </sheetView>
  </sheetViews>
  <sheetFormatPr defaultColWidth="0.875" defaultRowHeight="12.75"/>
  <cols>
    <col min="1" max="50" width="0.74609375" style="33" customWidth="1"/>
    <col min="51" max="149" width="1.00390625" style="33" customWidth="1"/>
    <col min="150" max="16384" width="0.875" style="33" customWidth="1"/>
  </cols>
  <sheetData>
    <row r="1" spans="1:149" ht="12.75">
      <c r="A1" s="217" t="s">
        <v>118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</row>
    <row r="3" spans="1:149" s="29" customFormat="1" ht="15.75">
      <c r="A3" s="218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</row>
    <row r="4" spans="1:149" s="29" customFormat="1" ht="15.75">
      <c r="A4" s="218" t="s">
        <v>120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</row>
    <row r="5" spans="1:149" s="30" customFormat="1" ht="15">
      <c r="A5" s="219" t="s">
        <v>183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</row>
    <row r="6" ht="6" customHeight="1"/>
    <row r="7" ht="10.5" customHeight="1"/>
    <row r="8" spans="1:149" s="2" customFormat="1" ht="13.5" customHeight="1">
      <c r="A8" s="220" t="s">
        <v>58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2"/>
      <c r="AG8" s="220" t="s">
        <v>79</v>
      </c>
      <c r="AH8" s="221"/>
      <c r="AI8" s="221"/>
      <c r="AJ8" s="221"/>
      <c r="AK8" s="221"/>
      <c r="AL8" s="221"/>
      <c r="AM8" s="221"/>
      <c r="AN8" s="221"/>
      <c r="AO8" s="222"/>
      <c r="AP8" s="220" t="s">
        <v>121</v>
      </c>
      <c r="AQ8" s="221"/>
      <c r="AR8" s="221"/>
      <c r="AS8" s="221"/>
      <c r="AT8" s="221"/>
      <c r="AU8" s="221"/>
      <c r="AV8" s="221"/>
      <c r="AW8" s="221"/>
      <c r="AX8" s="222"/>
      <c r="AY8" s="165" t="s">
        <v>122</v>
      </c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</row>
    <row r="9" spans="1:149" s="2" customFormat="1" ht="13.5" customHeight="1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5"/>
      <c r="AG9" s="223"/>
      <c r="AH9" s="224"/>
      <c r="AI9" s="224"/>
      <c r="AJ9" s="224"/>
      <c r="AK9" s="224"/>
      <c r="AL9" s="224"/>
      <c r="AM9" s="224"/>
      <c r="AN9" s="224"/>
      <c r="AO9" s="225"/>
      <c r="AP9" s="223"/>
      <c r="AQ9" s="224"/>
      <c r="AR9" s="224"/>
      <c r="AS9" s="224"/>
      <c r="AT9" s="224"/>
      <c r="AU9" s="224"/>
      <c r="AV9" s="224"/>
      <c r="AW9" s="224"/>
      <c r="AX9" s="225"/>
      <c r="AY9" s="165" t="s">
        <v>54</v>
      </c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</row>
    <row r="10" spans="1:149" s="2" customFormat="1" ht="67.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5"/>
      <c r="AG10" s="223"/>
      <c r="AH10" s="224"/>
      <c r="AI10" s="224"/>
      <c r="AJ10" s="224"/>
      <c r="AK10" s="224"/>
      <c r="AL10" s="224"/>
      <c r="AM10" s="224"/>
      <c r="AN10" s="224"/>
      <c r="AO10" s="225"/>
      <c r="AP10" s="223"/>
      <c r="AQ10" s="224"/>
      <c r="AR10" s="224"/>
      <c r="AS10" s="224"/>
      <c r="AT10" s="224"/>
      <c r="AU10" s="224"/>
      <c r="AV10" s="224"/>
      <c r="AW10" s="224"/>
      <c r="AX10" s="225"/>
      <c r="AY10" s="165" t="s">
        <v>123</v>
      </c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7"/>
      <c r="CF10" s="229" t="s">
        <v>124</v>
      </c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1"/>
      <c r="DM10" s="229" t="s">
        <v>125</v>
      </c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1"/>
    </row>
    <row r="11" spans="1:149" s="2" customFormat="1" ht="51" customHeight="1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8"/>
      <c r="AG11" s="226"/>
      <c r="AH11" s="227"/>
      <c r="AI11" s="227"/>
      <c r="AJ11" s="227"/>
      <c r="AK11" s="227"/>
      <c r="AL11" s="227"/>
      <c r="AM11" s="227"/>
      <c r="AN11" s="227"/>
      <c r="AO11" s="228"/>
      <c r="AP11" s="226"/>
      <c r="AQ11" s="227"/>
      <c r="AR11" s="227"/>
      <c r="AS11" s="227"/>
      <c r="AT11" s="227"/>
      <c r="AU11" s="227"/>
      <c r="AV11" s="227"/>
      <c r="AW11" s="227"/>
      <c r="AX11" s="228"/>
      <c r="AY11" s="232" t="s">
        <v>184</v>
      </c>
      <c r="AZ11" s="233"/>
      <c r="BA11" s="233"/>
      <c r="BB11" s="233"/>
      <c r="BC11" s="233"/>
      <c r="BD11" s="233"/>
      <c r="BE11" s="233"/>
      <c r="BF11" s="233"/>
      <c r="BG11" s="233"/>
      <c r="BH11" s="233"/>
      <c r="BI11" s="234"/>
      <c r="BJ11" s="232" t="s">
        <v>185</v>
      </c>
      <c r="BK11" s="233"/>
      <c r="BL11" s="233"/>
      <c r="BM11" s="233"/>
      <c r="BN11" s="233"/>
      <c r="BO11" s="233"/>
      <c r="BP11" s="233"/>
      <c r="BQ11" s="233"/>
      <c r="BR11" s="233"/>
      <c r="BS11" s="233"/>
      <c r="BT11" s="234"/>
      <c r="BU11" s="232" t="s">
        <v>186</v>
      </c>
      <c r="BV11" s="233"/>
      <c r="BW11" s="233"/>
      <c r="BX11" s="233"/>
      <c r="BY11" s="233"/>
      <c r="BZ11" s="233"/>
      <c r="CA11" s="233"/>
      <c r="CB11" s="233"/>
      <c r="CC11" s="233"/>
      <c r="CD11" s="233"/>
      <c r="CE11" s="234"/>
      <c r="CF11" s="232" t="s">
        <v>184</v>
      </c>
      <c r="CG11" s="233"/>
      <c r="CH11" s="233"/>
      <c r="CI11" s="233"/>
      <c r="CJ11" s="233"/>
      <c r="CK11" s="233"/>
      <c r="CL11" s="233"/>
      <c r="CM11" s="233"/>
      <c r="CN11" s="233"/>
      <c r="CO11" s="233"/>
      <c r="CP11" s="234"/>
      <c r="CQ11" s="232" t="s">
        <v>185</v>
      </c>
      <c r="CR11" s="233"/>
      <c r="CS11" s="233"/>
      <c r="CT11" s="233"/>
      <c r="CU11" s="233"/>
      <c r="CV11" s="233"/>
      <c r="CW11" s="233"/>
      <c r="CX11" s="233"/>
      <c r="CY11" s="233"/>
      <c r="CZ11" s="233"/>
      <c r="DA11" s="234"/>
      <c r="DB11" s="232" t="s">
        <v>187</v>
      </c>
      <c r="DC11" s="233"/>
      <c r="DD11" s="233"/>
      <c r="DE11" s="233"/>
      <c r="DF11" s="233"/>
      <c r="DG11" s="233"/>
      <c r="DH11" s="233"/>
      <c r="DI11" s="233"/>
      <c r="DJ11" s="233"/>
      <c r="DK11" s="233"/>
      <c r="DL11" s="234"/>
      <c r="DM11" s="232" t="s">
        <v>184</v>
      </c>
      <c r="DN11" s="233"/>
      <c r="DO11" s="233"/>
      <c r="DP11" s="233"/>
      <c r="DQ11" s="233"/>
      <c r="DR11" s="233"/>
      <c r="DS11" s="233"/>
      <c r="DT11" s="233"/>
      <c r="DU11" s="233"/>
      <c r="DV11" s="233"/>
      <c r="DW11" s="234"/>
      <c r="DX11" s="232" t="s">
        <v>188</v>
      </c>
      <c r="DY11" s="233"/>
      <c r="DZ11" s="233"/>
      <c r="EA11" s="233"/>
      <c r="EB11" s="233"/>
      <c r="EC11" s="233"/>
      <c r="ED11" s="233"/>
      <c r="EE11" s="233"/>
      <c r="EF11" s="233"/>
      <c r="EG11" s="233"/>
      <c r="EH11" s="234"/>
      <c r="EI11" s="232" t="s">
        <v>186</v>
      </c>
      <c r="EJ11" s="233"/>
      <c r="EK11" s="233"/>
      <c r="EL11" s="233"/>
      <c r="EM11" s="233"/>
      <c r="EN11" s="233"/>
      <c r="EO11" s="233"/>
      <c r="EP11" s="233"/>
      <c r="EQ11" s="233"/>
      <c r="ER11" s="233"/>
      <c r="ES11" s="234"/>
    </row>
    <row r="12" spans="1:149" s="31" customFormat="1" ht="12.75">
      <c r="A12" s="235">
        <v>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>
        <v>2</v>
      </c>
      <c r="AH12" s="235"/>
      <c r="AI12" s="235"/>
      <c r="AJ12" s="235"/>
      <c r="AK12" s="235"/>
      <c r="AL12" s="235"/>
      <c r="AM12" s="235"/>
      <c r="AN12" s="235"/>
      <c r="AO12" s="235"/>
      <c r="AP12" s="235">
        <v>3</v>
      </c>
      <c r="AQ12" s="235"/>
      <c r="AR12" s="235"/>
      <c r="AS12" s="235"/>
      <c r="AT12" s="235"/>
      <c r="AU12" s="235"/>
      <c r="AV12" s="235"/>
      <c r="AW12" s="235"/>
      <c r="AX12" s="235"/>
      <c r="AY12" s="235">
        <v>4</v>
      </c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>
        <v>5</v>
      </c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>
        <v>6</v>
      </c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>
        <v>7</v>
      </c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>
        <v>8</v>
      </c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>
        <v>9</v>
      </c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>
        <v>10</v>
      </c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>
        <v>11</v>
      </c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>
        <v>12</v>
      </c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</row>
    <row r="13" spans="1:149" s="32" customFormat="1" ht="42" customHeight="1">
      <c r="A13" s="236" t="s">
        <v>126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8"/>
      <c r="AG13" s="239" t="s">
        <v>127</v>
      </c>
      <c r="AH13" s="239"/>
      <c r="AI13" s="239"/>
      <c r="AJ13" s="239"/>
      <c r="AK13" s="239"/>
      <c r="AL13" s="239"/>
      <c r="AM13" s="239"/>
      <c r="AN13" s="239"/>
      <c r="AO13" s="239"/>
      <c r="AP13" s="240" t="s">
        <v>128</v>
      </c>
      <c r="AQ13" s="240"/>
      <c r="AR13" s="240"/>
      <c r="AS13" s="240"/>
      <c r="AT13" s="240"/>
      <c r="AU13" s="240"/>
      <c r="AV13" s="240"/>
      <c r="AW13" s="240"/>
      <c r="AX13" s="240"/>
      <c r="AY13" s="241">
        <v>1953000</v>
      </c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2">
        <v>2604000</v>
      </c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3">
        <v>2604000</v>
      </c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</row>
    <row r="14" spans="1:149" s="32" customFormat="1" ht="53.25" customHeight="1">
      <c r="A14" s="244" t="s">
        <v>129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39" t="s">
        <v>130</v>
      </c>
      <c r="AH14" s="239"/>
      <c r="AI14" s="239"/>
      <c r="AJ14" s="239"/>
      <c r="AK14" s="239"/>
      <c r="AL14" s="239"/>
      <c r="AM14" s="239"/>
      <c r="AN14" s="239"/>
      <c r="AO14" s="239"/>
      <c r="AP14" s="240" t="s">
        <v>128</v>
      </c>
      <c r="AQ14" s="240"/>
      <c r="AR14" s="240"/>
      <c r="AS14" s="240"/>
      <c r="AT14" s="240"/>
      <c r="AU14" s="240"/>
      <c r="AV14" s="240"/>
      <c r="AW14" s="240"/>
      <c r="AX14" s="240"/>
      <c r="AY14" s="241">
        <v>0</v>
      </c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3">
        <v>2604000</v>
      </c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>
        <v>2604000</v>
      </c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</row>
    <row r="15" spans="1:149" s="32" customFormat="1" ht="1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39"/>
      <c r="AH15" s="239"/>
      <c r="AI15" s="239"/>
      <c r="AJ15" s="239"/>
      <c r="AK15" s="239"/>
      <c r="AL15" s="239"/>
      <c r="AM15" s="239"/>
      <c r="AN15" s="239"/>
      <c r="AO15" s="239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</row>
    <row r="16" spans="1:149" s="32" customFormat="1" ht="45" customHeight="1">
      <c r="A16" s="244" t="s">
        <v>131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39" t="s">
        <v>132</v>
      </c>
      <c r="AH16" s="239"/>
      <c r="AI16" s="239"/>
      <c r="AJ16" s="239"/>
      <c r="AK16" s="239"/>
      <c r="AL16" s="239"/>
      <c r="AM16" s="239"/>
      <c r="AN16" s="239"/>
      <c r="AO16" s="239"/>
      <c r="AP16" s="240" t="s">
        <v>128</v>
      </c>
      <c r="AQ16" s="240"/>
      <c r="AR16" s="240"/>
      <c r="AS16" s="240"/>
      <c r="AT16" s="240"/>
      <c r="AU16" s="240"/>
      <c r="AV16" s="240"/>
      <c r="AW16" s="240"/>
      <c r="AX16" s="240"/>
      <c r="AY16" s="241">
        <v>1953000</v>
      </c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0">
        <v>0</v>
      </c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>
        <v>0</v>
      </c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</row>
    <row r="17" spans="1:149" s="32" customFormat="1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39"/>
      <c r="AH17" s="239"/>
      <c r="AI17" s="239"/>
      <c r="AJ17" s="239"/>
      <c r="AK17" s="239"/>
      <c r="AL17" s="239"/>
      <c r="AM17" s="239"/>
      <c r="AN17" s="239"/>
      <c r="AO17" s="239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</row>
  </sheetData>
  <sheetProtection/>
  <mergeCells count="93">
    <mergeCell ref="EI17:ES17"/>
    <mergeCell ref="BU17:CE17"/>
    <mergeCell ref="CF17:CP17"/>
    <mergeCell ref="CQ17:DA17"/>
    <mergeCell ref="DB17:DL17"/>
    <mergeCell ref="DM17:DW17"/>
    <mergeCell ref="DX17:EH17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BU14:CE14"/>
    <mergeCell ref="CF14:CP14"/>
    <mergeCell ref="CQ14:DA14"/>
    <mergeCell ref="DB14:DL14"/>
    <mergeCell ref="DM14:DW14"/>
    <mergeCell ref="DX14:EH14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</mergeCells>
  <printOptions/>
  <pageMargins left="0.71" right="0.71" top="0.75" bottom="0.75" header="0.31" footer="0.31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A88"/>
  <sheetViews>
    <sheetView zoomScale="145" zoomScaleNormal="145" workbookViewId="0" topLeftCell="A52">
      <selection activeCell="CF65" sqref="CF65"/>
    </sheetView>
  </sheetViews>
  <sheetFormatPr defaultColWidth="0.875" defaultRowHeight="12" customHeight="1"/>
  <cols>
    <col min="1" max="16384" width="0.875" style="7" customWidth="1"/>
  </cols>
  <sheetData>
    <row r="1" ht="3" customHeight="1"/>
    <row r="3" spans="1:105" s="1" customFormat="1" ht="14.25">
      <c r="A3" s="163" t="s">
        <v>215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</row>
    <row r="4" ht="10.5" customHeight="1"/>
    <row r="5" spans="1:105" s="2" customFormat="1" ht="55.5" customHeight="1">
      <c r="A5" s="220" t="s">
        <v>57</v>
      </c>
      <c r="B5" s="221"/>
      <c r="C5" s="221"/>
      <c r="D5" s="221"/>
      <c r="E5" s="221"/>
      <c r="F5" s="222"/>
      <c r="G5" s="220" t="s">
        <v>137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2"/>
      <c r="AE5" s="220" t="s">
        <v>139</v>
      </c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2"/>
      <c r="AZ5" s="220" t="s">
        <v>140</v>
      </c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2"/>
      <c r="BR5" s="220" t="s">
        <v>141</v>
      </c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2"/>
      <c r="CJ5" s="220" t="s">
        <v>138</v>
      </c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2"/>
    </row>
    <row r="6" spans="1:105" s="3" customFormat="1" ht="12.75">
      <c r="A6" s="251">
        <v>1</v>
      </c>
      <c r="B6" s="251"/>
      <c r="C6" s="251"/>
      <c r="D6" s="251"/>
      <c r="E6" s="251"/>
      <c r="F6" s="251"/>
      <c r="G6" s="251">
        <v>2</v>
      </c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>
        <v>3</v>
      </c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>
        <v>4</v>
      </c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>
        <v>5</v>
      </c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>
        <v>6</v>
      </c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</row>
    <row r="7" spans="1:105" s="4" customFormat="1" ht="38.25" customHeight="1">
      <c r="A7" s="168">
        <v>1</v>
      </c>
      <c r="B7" s="169"/>
      <c r="C7" s="169"/>
      <c r="D7" s="169"/>
      <c r="E7" s="169"/>
      <c r="F7" s="170"/>
      <c r="G7" s="244" t="s">
        <v>204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8">
        <v>3</v>
      </c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50"/>
      <c r="AZ7" s="248">
        <v>12</v>
      </c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50"/>
      <c r="BR7" s="245">
        <v>6284.65</v>
      </c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7"/>
      <c r="CJ7" s="245">
        <f>BR7*AZ7*AE7</f>
        <v>226247.39999999997</v>
      </c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7"/>
    </row>
    <row r="8" spans="1:105" s="4" customFormat="1" ht="30.75" customHeight="1">
      <c r="A8" s="252" t="s">
        <v>152</v>
      </c>
      <c r="B8" s="252"/>
      <c r="C8" s="252"/>
      <c r="D8" s="252"/>
      <c r="E8" s="252"/>
      <c r="F8" s="252"/>
      <c r="G8" s="244" t="s">
        <v>204</v>
      </c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53">
        <v>1</v>
      </c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>
        <v>8</v>
      </c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4">
        <v>6284.65</v>
      </c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45">
        <f>BR8*AZ8*AE8</f>
        <v>50277.2</v>
      </c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7"/>
    </row>
    <row r="9" spans="1:105" s="4" customFormat="1" ht="33.75" customHeight="1">
      <c r="A9" s="252" t="s">
        <v>163</v>
      </c>
      <c r="B9" s="252"/>
      <c r="C9" s="252"/>
      <c r="D9" s="252"/>
      <c r="E9" s="252"/>
      <c r="F9" s="252"/>
      <c r="G9" s="244" t="s">
        <v>204</v>
      </c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53">
        <v>1</v>
      </c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>
        <v>1</v>
      </c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4">
        <v>5534.62</v>
      </c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45">
        <f>BR9*AZ9*AE9</f>
        <v>5534.62</v>
      </c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7"/>
    </row>
    <row r="10" spans="1:105" ht="18.75" customHeight="1">
      <c r="A10" s="252"/>
      <c r="B10" s="252"/>
      <c r="C10" s="252"/>
      <c r="D10" s="252"/>
      <c r="E10" s="252"/>
      <c r="F10" s="252"/>
      <c r="G10" s="255" t="s">
        <v>136</v>
      </c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6"/>
      <c r="AE10" s="253" t="s">
        <v>133</v>
      </c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 t="s">
        <v>133</v>
      </c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48" t="s">
        <v>133</v>
      </c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57">
        <f>CJ7+CJ8+CJ9</f>
        <v>282059.22</v>
      </c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</row>
    <row r="11" spans="1:105" s="1" customFormat="1" ht="41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ht="48.75" customHeight="1">
      <c r="A12" s="219" t="s">
        <v>216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</row>
    <row r="13" ht="13.5" customHeight="1"/>
    <row r="14" spans="1:105" s="5" customFormat="1" ht="12.75">
      <c r="A14" s="220" t="s">
        <v>57</v>
      </c>
      <c r="B14" s="221"/>
      <c r="C14" s="221"/>
      <c r="D14" s="221"/>
      <c r="E14" s="221"/>
      <c r="F14" s="222"/>
      <c r="G14" s="220" t="s">
        <v>142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2"/>
      <c r="BW14" s="220" t="s">
        <v>143</v>
      </c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2"/>
      <c r="CM14" s="220" t="s">
        <v>144</v>
      </c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2"/>
    </row>
    <row r="15" spans="1:105" ht="15" customHeight="1">
      <c r="A15" s="251">
        <v>1</v>
      </c>
      <c r="B15" s="251"/>
      <c r="C15" s="251"/>
      <c r="D15" s="251"/>
      <c r="E15" s="251"/>
      <c r="F15" s="251"/>
      <c r="G15" s="251">
        <v>2</v>
      </c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>
        <v>3</v>
      </c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>
        <v>4</v>
      </c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</row>
    <row r="16" spans="1:105" s="5" customFormat="1" ht="17.25" customHeight="1">
      <c r="A16" s="252" t="s">
        <v>41</v>
      </c>
      <c r="B16" s="252"/>
      <c r="C16" s="252"/>
      <c r="D16" s="252"/>
      <c r="E16" s="252"/>
      <c r="F16" s="252"/>
      <c r="G16" s="8"/>
      <c r="H16" s="258" t="s">
        <v>145</v>
      </c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9"/>
      <c r="BW16" s="253" t="s">
        <v>133</v>
      </c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4">
        <v>233317</v>
      </c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</row>
    <row r="17" spans="1:105" s="5" customFormat="1" ht="14.25" customHeight="1">
      <c r="A17" s="264" t="s">
        <v>146</v>
      </c>
      <c r="B17" s="265"/>
      <c r="C17" s="265"/>
      <c r="D17" s="265"/>
      <c r="E17" s="265"/>
      <c r="F17" s="266"/>
      <c r="G17" s="9"/>
      <c r="H17" s="260" t="s">
        <v>54</v>
      </c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1"/>
      <c r="BW17" s="270">
        <v>1060532</v>
      </c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2"/>
      <c r="CM17" s="270">
        <v>233317</v>
      </c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2"/>
    </row>
    <row r="18" spans="1:105" s="5" customFormat="1" ht="13.5" customHeight="1">
      <c r="A18" s="267"/>
      <c r="B18" s="268"/>
      <c r="C18" s="268"/>
      <c r="D18" s="268"/>
      <c r="E18" s="268"/>
      <c r="F18" s="269"/>
      <c r="G18" s="10"/>
      <c r="H18" s="262" t="s">
        <v>147</v>
      </c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3"/>
      <c r="BW18" s="273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5"/>
      <c r="CM18" s="273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5"/>
    </row>
    <row r="19" spans="1:105" s="5" customFormat="1" ht="17.25" customHeight="1">
      <c r="A19" s="252" t="s">
        <v>148</v>
      </c>
      <c r="B19" s="252"/>
      <c r="C19" s="252"/>
      <c r="D19" s="252"/>
      <c r="E19" s="252"/>
      <c r="F19" s="252"/>
      <c r="G19" s="8"/>
      <c r="H19" s="190" t="s">
        <v>149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1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</row>
    <row r="20" spans="1:105" s="5" customFormat="1" ht="26.25" customHeight="1">
      <c r="A20" s="252" t="s">
        <v>150</v>
      </c>
      <c r="B20" s="252"/>
      <c r="C20" s="252"/>
      <c r="D20" s="252"/>
      <c r="E20" s="252"/>
      <c r="F20" s="252"/>
      <c r="G20" s="8"/>
      <c r="H20" s="190" t="s">
        <v>151</v>
      </c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1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</row>
    <row r="21" spans="1:105" s="5" customFormat="1" ht="30" customHeight="1">
      <c r="A21" s="252" t="s">
        <v>152</v>
      </c>
      <c r="B21" s="252"/>
      <c r="C21" s="252"/>
      <c r="D21" s="252"/>
      <c r="E21" s="252"/>
      <c r="F21" s="252"/>
      <c r="G21" s="8"/>
      <c r="H21" s="258" t="s">
        <v>153</v>
      </c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9"/>
      <c r="BW21" s="253" t="s">
        <v>133</v>
      </c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4">
        <f>CM22+CM25</f>
        <v>32876</v>
      </c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</row>
    <row r="22" spans="1:105" s="5" customFormat="1" ht="14.25" customHeight="1">
      <c r="A22" s="264" t="s">
        <v>154</v>
      </c>
      <c r="B22" s="265"/>
      <c r="C22" s="265"/>
      <c r="D22" s="265"/>
      <c r="E22" s="265"/>
      <c r="F22" s="266"/>
      <c r="G22" s="9"/>
      <c r="H22" s="260" t="s">
        <v>54</v>
      </c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1"/>
      <c r="BW22" s="270">
        <v>1060532</v>
      </c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2"/>
      <c r="CM22" s="270">
        <v>30755</v>
      </c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2"/>
    </row>
    <row r="23" spans="1:105" s="5" customFormat="1" ht="30" customHeight="1">
      <c r="A23" s="267"/>
      <c r="B23" s="268"/>
      <c r="C23" s="268"/>
      <c r="D23" s="268"/>
      <c r="E23" s="268"/>
      <c r="F23" s="269"/>
      <c r="G23" s="10"/>
      <c r="H23" s="262" t="s">
        <v>155</v>
      </c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3"/>
      <c r="BW23" s="273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5"/>
      <c r="CM23" s="273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5"/>
    </row>
    <row r="24" spans="1:105" s="5" customFormat="1" ht="27" customHeight="1">
      <c r="A24" s="252" t="s">
        <v>156</v>
      </c>
      <c r="B24" s="252"/>
      <c r="C24" s="252"/>
      <c r="D24" s="252"/>
      <c r="E24" s="252"/>
      <c r="F24" s="252"/>
      <c r="G24" s="8"/>
      <c r="H24" s="190" t="s">
        <v>157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1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</row>
    <row r="25" spans="1:105" s="5" customFormat="1" ht="27" customHeight="1">
      <c r="A25" s="252" t="s">
        <v>158</v>
      </c>
      <c r="B25" s="252"/>
      <c r="C25" s="252"/>
      <c r="D25" s="252"/>
      <c r="E25" s="252"/>
      <c r="F25" s="252"/>
      <c r="G25" s="8"/>
      <c r="H25" s="190" t="s">
        <v>159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1"/>
      <c r="BW25" s="254">
        <v>1060532</v>
      </c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>
        <v>2121</v>
      </c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</row>
    <row r="26" spans="1:105" s="5" customFormat="1" ht="27" customHeight="1">
      <c r="A26" s="252" t="s">
        <v>160</v>
      </c>
      <c r="B26" s="252"/>
      <c r="C26" s="252"/>
      <c r="D26" s="252"/>
      <c r="E26" s="252"/>
      <c r="F26" s="252"/>
      <c r="G26" s="8"/>
      <c r="H26" s="190" t="s">
        <v>161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1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</row>
    <row r="27" spans="1:105" s="5" customFormat="1" ht="26.25" customHeight="1">
      <c r="A27" s="252" t="s">
        <v>162</v>
      </c>
      <c r="B27" s="252"/>
      <c r="C27" s="252"/>
      <c r="D27" s="252"/>
      <c r="E27" s="252"/>
      <c r="F27" s="252"/>
      <c r="G27" s="8"/>
      <c r="H27" s="190" t="s">
        <v>161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1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</row>
    <row r="28" spans="1:105" s="5" customFormat="1" ht="32.25" customHeight="1">
      <c r="A28" s="252" t="s">
        <v>163</v>
      </c>
      <c r="B28" s="252"/>
      <c r="C28" s="252"/>
      <c r="D28" s="252"/>
      <c r="E28" s="252"/>
      <c r="F28" s="252"/>
      <c r="G28" s="8"/>
      <c r="H28" s="258" t="s">
        <v>164</v>
      </c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9"/>
      <c r="BW28" s="254">
        <v>1060532</v>
      </c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>
        <v>54087</v>
      </c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</row>
    <row r="29" spans="1:105" ht="21.75" customHeight="1">
      <c r="A29" s="252"/>
      <c r="B29" s="252"/>
      <c r="C29" s="252"/>
      <c r="D29" s="252"/>
      <c r="E29" s="252"/>
      <c r="F29" s="252"/>
      <c r="G29" s="278" t="s">
        <v>136</v>
      </c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6"/>
      <c r="BW29" s="253" t="s">
        <v>133</v>
      </c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4">
        <f>CM16+CM21+CM28</f>
        <v>320280</v>
      </c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</row>
    <row r="30" spans="1:105" s="6" customFormat="1" ht="20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</row>
    <row r="31" spans="1:105" ht="48.75" customHeight="1">
      <c r="A31" s="276" t="s">
        <v>165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</row>
    <row r="32" spans="1:105" s="1" customFormat="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  <row r="33" spans="1:105" ht="8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</row>
    <row r="34" spans="1:105" s="1" customFormat="1" ht="36" customHeight="1">
      <c r="A34" s="163" t="s">
        <v>169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</row>
    <row r="35" spans="1:105" s="1" customFormat="1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</row>
    <row r="36" spans="1:105" s="1" customFormat="1" ht="19.5" customHeight="1">
      <c r="A36" s="1" t="s">
        <v>134</v>
      </c>
      <c r="X36" s="279" t="s">
        <v>212</v>
      </c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</row>
    <row r="37" spans="1:105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1:105" s="2" customFormat="1" ht="31.5" customHeight="1">
      <c r="A38" s="280" t="s">
        <v>135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1" t="s">
        <v>211</v>
      </c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</row>
    <row r="39" spans="1:105" s="3" customFormat="1" ht="17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</row>
    <row r="40" spans="1:105" s="4" customFormat="1" ht="54.75" customHeight="1">
      <c r="A40" s="220" t="s">
        <v>57</v>
      </c>
      <c r="B40" s="221"/>
      <c r="C40" s="221"/>
      <c r="D40" s="221"/>
      <c r="E40" s="221"/>
      <c r="F40" s="221"/>
      <c r="G40" s="222"/>
      <c r="H40" s="220" t="s">
        <v>170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2"/>
      <c r="BD40" s="220" t="s">
        <v>171</v>
      </c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2"/>
      <c r="BT40" s="220" t="s">
        <v>172</v>
      </c>
      <c r="BU40" s="221"/>
      <c r="BV40" s="221"/>
      <c r="BW40" s="221"/>
      <c r="BX40" s="221"/>
      <c r="BY40" s="221"/>
      <c r="BZ40" s="221"/>
      <c r="CA40" s="221"/>
      <c r="CB40" s="221"/>
      <c r="CC40" s="221"/>
      <c r="CD40" s="222"/>
      <c r="CE40" s="220" t="s">
        <v>173</v>
      </c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2"/>
    </row>
    <row r="41" spans="1:105" s="4" customFormat="1" ht="15" customHeight="1">
      <c r="A41" s="251">
        <v>1</v>
      </c>
      <c r="B41" s="251"/>
      <c r="C41" s="251"/>
      <c r="D41" s="251"/>
      <c r="E41" s="251"/>
      <c r="F41" s="251"/>
      <c r="G41" s="251"/>
      <c r="H41" s="251">
        <v>2</v>
      </c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>
        <v>3</v>
      </c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>
        <v>4</v>
      </c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>
        <v>5</v>
      </c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</row>
    <row r="42" spans="1:105" s="4" customFormat="1" ht="15" customHeight="1">
      <c r="A42" s="252" t="s">
        <v>41</v>
      </c>
      <c r="B42" s="252"/>
      <c r="C42" s="252"/>
      <c r="D42" s="252"/>
      <c r="E42" s="252"/>
      <c r="F42" s="252"/>
      <c r="G42" s="252"/>
      <c r="H42" s="244" t="s">
        <v>213</v>
      </c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54">
        <v>12726384</v>
      </c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3">
        <v>30.2</v>
      </c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4">
        <v>3843360</v>
      </c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</row>
    <row r="43" spans="1:105" s="5" customFormat="1" ht="12" customHeight="1">
      <c r="A43" s="252"/>
      <c r="B43" s="252"/>
      <c r="C43" s="252"/>
      <c r="D43" s="252"/>
      <c r="E43" s="252"/>
      <c r="F43" s="252"/>
      <c r="G43" s="252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</row>
    <row r="44" spans="1:105" s="1" customFormat="1" ht="14.25">
      <c r="A44" s="252"/>
      <c r="B44" s="252"/>
      <c r="C44" s="252"/>
      <c r="D44" s="252"/>
      <c r="E44" s="252"/>
      <c r="F44" s="252"/>
      <c r="G44" s="252"/>
      <c r="H44" s="255" t="s">
        <v>136</v>
      </c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6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 t="s">
        <v>133</v>
      </c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4">
        <v>3843360</v>
      </c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</row>
    <row r="45" ht="15"/>
    <row r="46" spans="1:105" s="1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</row>
    <row r="47" spans="1:105" s="1" customFormat="1" ht="32.25" customHeight="1">
      <c r="A47" s="219" t="s">
        <v>217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</row>
    <row r="48" spans="1:105" s="1" customFormat="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</row>
    <row r="49" spans="1:105" ht="17.25" customHeight="1">
      <c r="A49" s="1" t="s">
        <v>134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79" t="s">
        <v>208</v>
      </c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</row>
    <row r="50" spans="1:105" s="2" customFormat="1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</row>
    <row r="51" spans="1:105" s="3" customFormat="1" ht="27.75" customHeight="1">
      <c r="A51" s="280" t="s">
        <v>135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1" t="s">
        <v>211</v>
      </c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</row>
    <row r="52" spans="1:105" s="4" customFormat="1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</row>
    <row r="53" spans="1:105" s="4" customFormat="1" ht="39.75" customHeight="1">
      <c r="A53" s="220" t="s">
        <v>57</v>
      </c>
      <c r="B53" s="221"/>
      <c r="C53" s="221"/>
      <c r="D53" s="221"/>
      <c r="E53" s="221"/>
      <c r="F53" s="221"/>
      <c r="G53" s="222"/>
      <c r="H53" s="220" t="s">
        <v>58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2"/>
      <c r="BD53" s="220" t="s">
        <v>166</v>
      </c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2"/>
      <c r="BT53" s="220" t="s">
        <v>167</v>
      </c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2"/>
      <c r="CJ53" s="220" t="s">
        <v>168</v>
      </c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2"/>
    </row>
    <row r="54" spans="1:105" s="4" customFormat="1" ht="21.75" customHeight="1">
      <c r="A54" s="253">
        <v>1</v>
      </c>
      <c r="B54" s="253"/>
      <c r="C54" s="253"/>
      <c r="D54" s="253"/>
      <c r="E54" s="253"/>
      <c r="F54" s="253"/>
      <c r="G54" s="253"/>
      <c r="H54" s="253">
        <v>2</v>
      </c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>
        <v>3</v>
      </c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>
        <v>4</v>
      </c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>
        <v>5</v>
      </c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</row>
    <row r="55" spans="1:105" ht="22.5" customHeight="1">
      <c r="A55" s="252" t="s">
        <v>41</v>
      </c>
      <c r="B55" s="252"/>
      <c r="C55" s="252"/>
      <c r="D55" s="252"/>
      <c r="E55" s="252"/>
      <c r="F55" s="252"/>
      <c r="G55" s="252"/>
      <c r="H55" s="244" t="s">
        <v>209</v>
      </c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54">
        <v>145800</v>
      </c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3">
        <v>8</v>
      </c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4">
        <v>1166400</v>
      </c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</row>
    <row r="56" spans="1:105" s="1" customFormat="1" ht="22.5" customHeight="1">
      <c r="A56" s="171"/>
      <c r="B56" s="172"/>
      <c r="C56" s="172"/>
      <c r="D56" s="172"/>
      <c r="E56" s="172"/>
      <c r="F56" s="172"/>
      <c r="G56" s="173"/>
      <c r="H56" s="165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7"/>
      <c r="BD56" s="245">
        <v>38400</v>
      </c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7"/>
      <c r="BT56" s="248">
        <v>8</v>
      </c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50"/>
      <c r="CJ56" s="245">
        <v>303600</v>
      </c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7"/>
    </row>
    <row r="57" spans="1:105" s="1" customFormat="1" ht="25.5" customHeight="1">
      <c r="A57" s="171"/>
      <c r="B57" s="172"/>
      <c r="C57" s="172"/>
      <c r="D57" s="172"/>
      <c r="E57" s="172"/>
      <c r="F57" s="172"/>
      <c r="G57" s="173"/>
      <c r="H57" s="165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7"/>
      <c r="BD57" s="245">
        <v>40800</v>
      </c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7"/>
      <c r="BT57" s="248">
        <v>4</v>
      </c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50"/>
      <c r="CJ57" s="245">
        <v>163200</v>
      </c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7"/>
    </row>
    <row r="58" spans="1:105" ht="27.75" customHeight="1">
      <c r="A58" s="252"/>
      <c r="B58" s="252"/>
      <c r="C58" s="252"/>
      <c r="D58" s="252"/>
      <c r="E58" s="252"/>
      <c r="F58" s="252"/>
      <c r="G58" s="252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54">
        <v>134350</v>
      </c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3">
        <v>4</v>
      </c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4">
        <v>537400</v>
      </c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</row>
    <row r="59" spans="1:105" s="1" customFormat="1" ht="25.5" customHeight="1">
      <c r="A59" s="171" t="s">
        <v>152</v>
      </c>
      <c r="B59" s="172"/>
      <c r="C59" s="172"/>
      <c r="D59" s="172"/>
      <c r="E59" s="172"/>
      <c r="F59" s="172"/>
      <c r="G59" s="173"/>
      <c r="H59" s="283" t="s">
        <v>210</v>
      </c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9"/>
      <c r="BD59" s="245">
        <f>CJ59/BT59</f>
        <v>27373.545454545456</v>
      </c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7"/>
      <c r="BT59" s="248">
        <v>11</v>
      </c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50"/>
      <c r="CJ59" s="245">
        <v>301109</v>
      </c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  <c r="CZ59" s="246"/>
      <c r="DA59" s="247"/>
    </row>
    <row r="60" spans="1:105" s="1" customFormat="1" ht="25.5" customHeight="1">
      <c r="A60" s="252"/>
      <c r="B60" s="252"/>
      <c r="C60" s="252"/>
      <c r="D60" s="252"/>
      <c r="E60" s="252"/>
      <c r="F60" s="252"/>
      <c r="G60" s="252"/>
      <c r="H60" s="255" t="s">
        <v>136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6"/>
      <c r="BD60" s="253" t="s">
        <v>133</v>
      </c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 t="s">
        <v>133</v>
      </c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82">
        <f>CJ55+CJ56+CJ57+CJ58+CJ59</f>
        <v>2471709</v>
      </c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</row>
    <row r="61" spans="1:105" s="1" customFormat="1" ht="10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</row>
    <row r="62" spans="1:105" ht="38.25" customHeight="1">
      <c r="A62" s="163" t="s">
        <v>218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</row>
    <row r="63" spans="1:105" s="2" customFormat="1" ht="19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</row>
    <row r="64" spans="1:105" s="3" customFormat="1" ht="14.25">
      <c r="A64" s="1" t="s">
        <v>134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79" t="s">
        <v>206</v>
      </c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</row>
    <row r="65" spans="1:105" s="4" customFormat="1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</row>
    <row r="66" spans="1:105" s="4" customFormat="1" ht="25.5" customHeight="1">
      <c r="A66" s="163" t="s">
        <v>135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281" t="s">
        <v>207</v>
      </c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</row>
    <row r="67" spans="1:105" s="4" customFormat="1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</row>
    <row r="68" spans="1:105" s="4" customFormat="1" ht="9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</row>
    <row r="69" spans="1:105" ht="20.25" customHeight="1">
      <c r="A69" s="163" t="s">
        <v>219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</row>
    <row r="70" ht="15.75" customHeight="1"/>
    <row r="71" spans="1:105" ht="45.75" customHeight="1">
      <c r="A71" s="220" t="s">
        <v>57</v>
      </c>
      <c r="B71" s="221"/>
      <c r="C71" s="221"/>
      <c r="D71" s="221"/>
      <c r="E71" s="221"/>
      <c r="F71" s="221"/>
      <c r="G71" s="222"/>
      <c r="H71" s="220" t="s">
        <v>58</v>
      </c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2"/>
      <c r="BD71" s="220" t="s">
        <v>174</v>
      </c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2"/>
      <c r="BT71" s="220" t="s">
        <v>175</v>
      </c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2"/>
      <c r="CJ71" s="220" t="s">
        <v>176</v>
      </c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2"/>
    </row>
    <row r="72" spans="1:105" s="1" customFormat="1" ht="18" customHeight="1">
      <c r="A72" s="251">
        <v>1</v>
      </c>
      <c r="B72" s="251"/>
      <c r="C72" s="251"/>
      <c r="D72" s="251"/>
      <c r="E72" s="251"/>
      <c r="F72" s="251"/>
      <c r="G72" s="251"/>
      <c r="H72" s="251">
        <v>2</v>
      </c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>
        <v>4</v>
      </c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>
        <v>5</v>
      </c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>
        <v>6</v>
      </c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</row>
    <row r="73" spans="1:105" ht="30" customHeight="1">
      <c r="A73" s="252" t="s">
        <v>41</v>
      </c>
      <c r="B73" s="252"/>
      <c r="C73" s="252"/>
      <c r="D73" s="252"/>
      <c r="E73" s="252"/>
      <c r="F73" s="252"/>
      <c r="G73" s="252"/>
      <c r="H73" s="244" t="s">
        <v>205</v>
      </c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53">
        <v>11</v>
      </c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4">
        <v>217000</v>
      </c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>
        <f>217000*BD73</f>
        <v>2387000</v>
      </c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</row>
    <row r="74" spans="1:105" s="1" customFormat="1" ht="14.25">
      <c r="A74" s="252"/>
      <c r="B74" s="252"/>
      <c r="C74" s="252"/>
      <c r="D74" s="252"/>
      <c r="E74" s="252"/>
      <c r="F74" s="252"/>
      <c r="G74" s="252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</row>
    <row r="75" spans="1:105" s="1" customFormat="1" ht="24" customHeight="1">
      <c r="A75" s="252"/>
      <c r="B75" s="252"/>
      <c r="C75" s="252"/>
      <c r="D75" s="252"/>
      <c r="E75" s="252"/>
      <c r="F75" s="252"/>
      <c r="G75" s="252"/>
      <c r="H75" s="255" t="s">
        <v>136</v>
      </c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6"/>
      <c r="BD75" s="253" t="s">
        <v>133</v>
      </c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 t="s">
        <v>133</v>
      </c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4">
        <f>217000*BD73</f>
        <v>2387000</v>
      </c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54"/>
      <c r="CY75" s="254"/>
      <c r="CZ75" s="254"/>
      <c r="DA75" s="254"/>
    </row>
    <row r="76" spans="1:105" s="1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</row>
    <row r="77" ht="30.75" customHeight="1"/>
    <row r="78" spans="1:105" s="1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</row>
    <row r="79" spans="1:105" s="1" customFormat="1" ht="10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</row>
    <row r="80" ht="21" customHeight="1"/>
    <row r="81" spans="1:105" s="2" customFormat="1" ht="4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</row>
    <row r="82" spans="1:105" s="3" customFormat="1" ht="39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</row>
    <row r="83" spans="1:105" s="4" customFormat="1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</row>
    <row r="84" spans="1:105" s="4" customFormat="1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</row>
    <row r="85" spans="1:105" s="4" customFormat="1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</row>
    <row r="87" spans="1:105" s="1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</row>
    <row r="88" spans="1:105" s="1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</row>
  </sheetData>
  <sheetProtection/>
  <mergeCells count="200">
    <mergeCell ref="A57:G57"/>
    <mergeCell ref="H56:BC56"/>
    <mergeCell ref="H57:BC57"/>
    <mergeCell ref="BD56:BS56"/>
    <mergeCell ref="BD57:BS57"/>
    <mergeCell ref="BT56:CI56"/>
    <mergeCell ref="BT57:CI57"/>
    <mergeCell ref="CJ56:DA56"/>
    <mergeCell ref="CJ57:DA57"/>
    <mergeCell ref="A59:G59"/>
    <mergeCell ref="BD59:BS59"/>
    <mergeCell ref="BT59:CI59"/>
    <mergeCell ref="CJ59:DA59"/>
    <mergeCell ref="H59:BC59"/>
    <mergeCell ref="A56:G56"/>
    <mergeCell ref="A74:G74"/>
    <mergeCell ref="H74:BC74"/>
    <mergeCell ref="BD74:BS74"/>
    <mergeCell ref="BT74:CI74"/>
    <mergeCell ref="CJ74:DA74"/>
    <mergeCell ref="A75:G75"/>
    <mergeCell ref="H75:BC75"/>
    <mergeCell ref="BD75:BS75"/>
    <mergeCell ref="BT75:CI75"/>
    <mergeCell ref="CJ75:DA75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69:DA69"/>
    <mergeCell ref="A71:G71"/>
    <mergeCell ref="H71:BC71"/>
    <mergeCell ref="BD71:BS71"/>
    <mergeCell ref="BT71:CI71"/>
    <mergeCell ref="CJ71:DA71"/>
    <mergeCell ref="A62:DA62"/>
    <mergeCell ref="X64:DA64"/>
    <mergeCell ref="A66:AO66"/>
    <mergeCell ref="AP66:DA66"/>
    <mergeCell ref="A58:G58"/>
    <mergeCell ref="H58:BC58"/>
    <mergeCell ref="BD58:BS58"/>
    <mergeCell ref="BT58:CI58"/>
    <mergeCell ref="CJ58:DA58"/>
    <mergeCell ref="A60:G60"/>
    <mergeCell ref="H60:BC60"/>
    <mergeCell ref="BD60:BS60"/>
    <mergeCell ref="BT60:CI60"/>
    <mergeCell ref="CJ60:DA60"/>
    <mergeCell ref="A54:G54"/>
    <mergeCell ref="H54:BC54"/>
    <mergeCell ref="BD54:BS54"/>
    <mergeCell ref="BT54:CI54"/>
    <mergeCell ref="CJ54:DA54"/>
    <mergeCell ref="A55:G55"/>
    <mergeCell ref="H55:BC55"/>
    <mergeCell ref="BD55:BS55"/>
    <mergeCell ref="BT55:CI55"/>
    <mergeCell ref="CJ55:DA55"/>
    <mergeCell ref="A47:DA47"/>
    <mergeCell ref="X49:DA49"/>
    <mergeCell ref="A51:AO51"/>
    <mergeCell ref="AP51:DA51"/>
    <mergeCell ref="A53:G53"/>
    <mergeCell ref="H53:BC53"/>
    <mergeCell ref="BD53:BS53"/>
    <mergeCell ref="BT53:CI53"/>
    <mergeCell ref="CJ53:DA53"/>
    <mergeCell ref="A43:G43"/>
    <mergeCell ref="H43:BC43"/>
    <mergeCell ref="BD43:BS43"/>
    <mergeCell ref="BT43:CD43"/>
    <mergeCell ref="CE43:DA43"/>
    <mergeCell ref="A44:G44"/>
    <mergeCell ref="H44:BC44"/>
    <mergeCell ref="BD44:BS44"/>
    <mergeCell ref="BT44:CD44"/>
    <mergeCell ref="CE44:DA44"/>
    <mergeCell ref="A41:G41"/>
    <mergeCell ref="H41:BC41"/>
    <mergeCell ref="BD41:BS41"/>
    <mergeCell ref="BT41:CD41"/>
    <mergeCell ref="CE41:DA41"/>
    <mergeCell ref="A42:G42"/>
    <mergeCell ref="H42:BC42"/>
    <mergeCell ref="BD42:BS42"/>
    <mergeCell ref="BT42:CD42"/>
    <mergeCell ref="CE42:DA42"/>
    <mergeCell ref="A34:DA34"/>
    <mergeCell ref="X36:DA36"/>
    <mergeCell ref="A38:AO38"/>
    <mergeCell ref="AP38:DA38"/>
    <mergeCell ref="A40:G40"/>
    <mergeCell ref="H40:BC40"/>
    <mergeCell ref="BD40:BS40"/>
    <mergeCell ref="BT40:CD40"/>
    <mergeCell ref="CE40:DA40"/>
    <mergeCell ref="A31:DA31"/>
    <mergeCell ref="A28:F28"/>
    <mergeCell ref="H28:BV28"/>
    <mergeCell ref="BW28:CL28"/>
    <mergeCell ref="CM28:DA28"/>
    <mergeCell ref="A29:F29"/>
    <mergeCell ref="G29:BV29"/>
    <mergeCell ref="BW29:CL29"/>
    <mergeCell ref="CM29:DA29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1:F21"/>
    <mergeCell ref="H21:BV21"/>
    <mergeCell ref="BW21:CL21"/>
    <mergeCell ref="CM21:DA21"/>
    <mergeCell ref="H22:BV22"/>
    <mergeCell ref="H23:BV23"/>
    <mergeCell ref="A22:F23"/>
    <mergeCell ref="BW22:CL23"/>
    <mergeCell ref="CM22:DA23"/>
    <mergeCell ref="A19:F19"/>
    <mergeCell ref="H19:BV19"/>
    <mergeCell ref="BW19:CL19"/>
    <mergeCell ref="CM19:DA19"/>
    <mergeCell ref="A20:F20"/>
    <mergeCell ref="H20:BV20"/>
    <mergeCell ref="BW20:CL20"/>
    <mergeCell ref="CM20:DA20"/>
    <mergeCell ref="A16:F16"/>
    <mergeCell ref="H16:BV16"/>
    <mergeCell ref="BW16:CL16"/>
    <mergeCell ref="CM16:DA16"/>
    <mergeCell ref="H17:BV17"/>
    <mergeCell ref="H18:BV18"/>
    <mergeCell ref="A17:F18"/>
    <mergeCell ref="BW17:CL18"/>
    <mergeCell ref="CM17:DA18"/>
    <mergeCell ref="A12:DA12"/>
    <mergeCell ref="A14:F14"/>
    <mergeCell ref="G14:BV14"/>
    <mergeCell ref="BW14:CL14"/>
    <mergeCell ref="CM14:DA14"/>
    <mergeCell ref="A15:F15"/>
    <mergeCell ref="G15:BV15"/>
    <mergeCell ref="BW15:CL15"/>
    <mergeCell ref="CM15:DA15"/>
    <mergeCell ref="A10:F10"/>
    <mergeCell ref="G10:AD10"/>
    <mergeCell ref="AE10:AY10"/>
    <mergeCell ref="AZ10:BQ10"/>
    <mergeCell ref="BR10:CI10"/>
    <mergeCell ref="CJ10:DA10"/>
    <mergeCell ref="A9:F9"/>
    <mergeCell ref="G9:AD9"/>
    <mergeCell ref="AE9:AY9"/>
    <mergeCell ref="AZ9:BQ9"/>
    <mergeCell ref="BR9:CI9"/>
    <mergeCell ref="CJ9:DA9"/>
    <mergeCell ref="A8:F8"/>
    <mergeCell ref="G8:AD8"/>
    <mergeCell ref="AE8:AY8"/>
    <mergeCell ref="AZ8:BQ8"/>
    <mergeCell ref="BR8:CI8"/>
    <mergeCell ref="CJ8:DA8"/>
    <mergeCell ref="A6:F6"/>
    <mergeCell ref="G6:AD6"/>
    <mergeCell ref="AE6:AY6"/>
    <mergeCell ref="AZ6:BQ6"/>
    <mergeCell ref="BR6:CI6"/>
    <mergeCell ref="CJ6:DA6"/>
    <mergeCell ref="A3:DA3"/>
    <mergeCell ref="A5:F5"/>
    <mergeCell ref="G5:AD5"/>
    <mergeCell ref="AE5:AY5"/>
    <mergeCell ref="AZ5:BQ5"/>
    <mergeCell ref="BR5:CI5"/>
    <mergeCell ref="CJ5:DA5"/>
    <mergeCell ref="A7:F7"/>
    <mergeCell ref="G7:AD7"/>
    <mergeCell ref="CJ7:DA7"/>
    <mergeCell ref="AE7:AY7"/>
    <mergeCell ref="AZ7:BQ7"/>
    <mergeCell ref="BR7:C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Пользователь</cp:lastModifiedBy>
  <cp:lastPrinted>2019-10-23T10:09:14Z</cp:lastPrinted>
  <dcterms:created xsi:type="dcterms:W3CDTF">2016-11-15T11:35:14Z</dcterms:created>
  <dcterms:modified xsi:type="dcterms:W3CDTF">2019-10-24T04:08:31Z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